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List1" sheetId="1" r:id="rId1"/>
    <sheet name="List2" sheetId="2" r:id="rId2"/>
    <sheet name="List3" sheetId="3" r:id="rId3"/>
  </sheets>
  <definedNames>
    <definedName name="Excel_BuiltIn_Print_Area" localSheetId="0">List1!$A:$H</definedName>
    <definedName name="_xlnm.Print_Area" localSheetId="0">List1!$A$1:$H$452</definedName>
  </definedNames>
  <calcPr calcId="145621" fullCalcOnLoad="1"/>
</workbook>
</file>

<file path=xl/calcChain.xml><?xml version="1.0" encoding="utf-8"?>
<calcChain xmlns="http://schemas.openxmlformats.org/spreadsheetml/2006/main">
  <c r="G61" i="1" l="1"/>
  <c r="G78" i="1"/>
  <c r="G88" i="1"/>
  <c r="H89" i="1"/>
  <c r="H24" i="1"/>
  <c r="H96" i="1"/>
  <c r="H98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2" i="1"/>
  <c r="G64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1" i="1"/>
  <c r="H152" i="1"/>
  <c r="H153" i="1"/>
  <c r="H154" i="1"/>
  <c r="H155" i="1"/>
  <c r="H157" i="1"/>
  <c r="G65" i="1"/>
  <c r="H162" i="1"/>
  <c r="H163" i="1"/>
  <c r="H164" i="1"/>
  <c r="H176" i="1"/>
  <c r="H177" i="1"/>
  <c r="H179" i="1"/>
  <c r="G66" i="1"/>
  <c r="H165" i="1"/>
  <c r="H166" i="1"/>
  <c r="H167" i="1"/>
  <c r="H168" i="1"/>
  <c r="H169" i="1"/>
  <c r="H170" i="1"/>
  <c r="H171" i="1"/>
  <c r="H172" i="1"/>
  <c r="H173" i="1"/>
  <c r="H174" i="1"/>
  <c r="H184" i="1"/>
  <c r="H185" i="1"/>
  <c r="H186" i="1"/>
  <c r="H198" i="1"/>
  <c r="G67" i="1"/>
  <c r="H187" i="1"/>
  <c r="H188" i="1"/>
  <c r="H189" i="1"/>
  <c r="H190" i="1"/>
  <c r="H191" i="1"/>
  <c r="H192" i="1"/>
  <c r="H193" i="1"/>
  <c r="H194" i="1"/>
  <c r="H195" i="1"/>
  <c r="H196" i="1"/>
  <c r="H203" i="1"/>
  <c r="H204" i="1"/>
  <c r="H220" i="1"/>
  <c r="H221" i="1"/>
  <c r="H223" i="1"/>
  <c r="G68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8" i="1"/>
  <c r="H229" i="1"/>
  <c r="H230" i="1"/>
  <c r="H251" i="1"/>
  <c r="G69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5" i="1"/>
  <c r="H246" i="1"/>
  <c r="H247" i="1"/>
  <c r="H248" i="1"/>
  <c r="H249" i="1"/>
  <c r="H256" i="1"/>
  <c r="H260" i="1"/>
  <c r="H261" i="1"/>
  <c r="H263" i="1"/>
  <c r="G70" i="1"/>
  <c r="H257" i="1"/>
  <c r="H258" i="1"/>
  <c r="H268" i="1"/>
  <c r="H269" i="1"/>
  <c r="H270" i="1"/>
  <c r="H274" i="1"/>
  <c r="G71" i="1"/>
  <c r="H271" i="1"/>
  <c r="H272" i="1"/>
  <c r="H279" i="1"/>
  <c r="H281" i="1"/>
  <c r="H283" i="1"/>
  <c r="H285" i="1"/>
  <c r="H287" i="1"/>
  <c r="H289" i="1"/>
  <c r="H291" i="1"/>
  <c r="H293" i="1"/>
  <c r="H295" i="1"/>
  <c r="H297" i="1"/>
  <c r="H299" i="1"/>
  <c r="H301" i="1"/>
  <c r="H303" i="1"/>
  <c r="H305" i="1"/>
  <c r="H306" i="1"/>
  <c r="H307" i="1"/>
  <c r="H309" i="1"/>
  <c r="G72" i="1"/>
  <c r="H314" i="1"/>
  <c r="H315" i="1"/>
  <c r="H320" i="1"/>
  <c r="G73" i="1"/>
  <c r="H316" i="1"/>
  <c r="H317" i="1"/>
  <c r="H318" i="1"/>
  <c r="H325" i="1"/>
  <c r="H332" i="1"/>
  <c r="G74" i="1"/>
  <c r="H326" i="1"/>
  <c r="H327" i="1"/>
  <c r="H328" i="1"/>
  <c r="H329" i="1"/>
  <c r="H330" i="1"/>
  <c r="H337" i="1"/>
  <c r="H338" i="1"/>
  <c r="H343" i="1"/>
  <c r="G75" i="1"/>
  <c r="H339" i="1"/>
  <c r="H341" i="1"/>
  <c r="H348" i="1"/>
  <c r="H359" i="1"/>
  <c r="G76" i="1"/>
  <c r="H350" i="1"/>
  <c r="H352" i="1"/>
  <c r="H354" i="1"/>
  <c r="H355" i="1"/>
  <c r="H356" i="1"/>
  <c r="H357" i="1"/>
  <c r="H364" i="1"/>
  <c r="H366" i="1"/>
  <c r="G77" i="1"/>
  <c r="H371" i="1"/>
  <c r="H374" i="1"/>
  <c r="H379" i="1"/>
  <c r="H381" i="1"/>
  <c r="G79" i="1"/>
  <c r="H386" i="1"/>
  <c r="H388" i="1"/>
  <c r="G80" i="1"/>
  <c r="H393" i="1"/>
  <c r="H400" i="1"/>
  <c r="G81" i="1"/>
  <c r="H395" i="1"/>
  <c r="H397" i="1"/>
  <c r="H405" i="1"/>
  <c r="H418" i="1"/>
  <c r="G82" i="1"/>
  <c r="H407" i="1"/>
  <c r="H408" i="1"/>
  <c r="H409" i="1"/>
  <c r="H410" i="1"/>
  <c r="H411" i="1"/>
  <c r="H412" i="1"/>
  <c r="H413" i="1"/>
  <c r="H414" i="1"/>
  <c r="H415" i="1"/>
  <c r="H416" i="1"/>
  <c r="H423" i="1"/>
  <c r="H425" i="1"/>
  <c r="G60" i="1"/>
  <c r="H62" i="1"/>
  <c r="H18" i="1"/>
  <c r="H430" i="1"/>
  <c r="H432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1" i="1"/>
  <c r="G85" i="1"/>
  <c r="H86" i="1"/>
  <c r="H22" i="1"/>
  <c r="H83" i="1"/>
  <c r="H20" i="1"/>
  <c r="H28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"/>
            <rFont val="Tahoma"/>
            <family val="2"/>
            <charset val="238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sharedStrings.xml><?xml version="1.0" encoding="utf-8"?>
<sst xmlns="http://schemas.openxmlformats.org/spreadsheetml/2006/main" count="972" uniqueCount="451">
  <si>
    <t>ZŠ Škrobálkova 300/51,Ostrava-Kunčičky</t>
  </si>
  <si>
    <t>Zakázkové číslo:    10/16ZAV</t>
  </si>
  <si>
    <t>Objednatel-Investor      :</t>
  </si>
  <si>
    <t>Sídlo,ulice a číslo      :</t>
  </si>
  <si>
    <t>Telefon / Fax            :</t>
  </si>
  <si>
    <t xml:space="preserve">Zhotovil-Obchodní jméno  </t>
  </si>
  <si>
    <t>Sídlo,ulice a číslo      ,</t>
  </si>
  <si>
    <t xml:space="preserve">Telefon / Fax            </t>
  </si>
  <si>
    <t>Identif.číslo IČ/DIČ     /</t>
  </si>
  <si>
    <t>Finanč. spojení / Účet   /</t>
  </si>
  <si>
    <t>R E K A P I T U L A C E   N Á K L A D Ů</t>
  </si>
  <si>
    <t>ZÁKL. BEZ DPH</t>
  </si>
  <si>
    <t>CENA STAVEB.PRACÍ</t>
  </si>
  <si>
    <t>CENA MONTÁž.PRACÍ</t>
  </si>
  <si>
    <t>CENA SPECIFIKACÍ</t>
  </si>
  <si>
    <t>ZKOUŠKY A REVIZE</t>
  </si>
  <si>
    <t>HL.III ZÁKLADNÍ CENA CELKEM</t>
  </si>
  <si>
    <t>Ostrava 09/2016</t>
  </si>
  <si>
    <t>S O U H R N   N Á K L A D Ů</t>
  </si>
  <si>
    <t xml:space="preserve">PSV MALBY                    </t>
  </si>
  <si>
    <t>800-3 LESENI</t>
  </si>
  <si>
    <t xml:space="preserve">PSV SILNOPROUD </t>
  </si>
  <si>
    <t xml:space="preserve">SPECIF.PSV SILNOPROUD </t>
  </si>
  <si>
    <t xml:space="preserve">PSV KABELY         </t>
  </si>
  <si>
    <t xml:space="preserve">SPECIF.PSV KABELY            </t>
  </si>
  <si>
    <t xml:space="preserve">PSV KOMPLETACE        </t>
  </si>
  <si>
    <t xml:space="preserve">SPECIF.PSV KOMPLETACE </t>
  </si>
  <si>
    <t xml:space="preserve">PSV SVITIDLA          </t>
  </si>
  <si>
    <t xml:space="preserve">SPECIF.PSV SVITIDLA          </t>
  </si>
  <si>
    <t>PSV SLABOPROUD</t>
  </si>
  <si>
    <t>SPECIF.PSV SLABOPROUD</t>
  </si>
  <si>
    <t xml:space="preserve">SPECIF.PSV SLABOPR.TELEFON   </t>
  </si>
  <si>
    <t xml:space="preserve">PSV SLABOPROUD ROZHLAS       </t>
  </si>
  <si>
    <t xml:space="preserve">POPLATEK                     </t>
  </si>
  <si>
    <t xml:space="preserve">HL.III-HZS </t>
  </si>
  <si>
    <t xml:space="preserve">ROZVADECE                    </t>
  </si>
  <si>
    <t>REVIZE</t>
  </si>
  <si>
    <t>Oddíl</t>
  </si>
  <si>
    <t>Sazebník:</t>
  </si>
  <si>
    <t>VC-7/222/89 VYCHOZI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</si>
  <si>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</si>
  <si>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</si>
  <si>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</si>
  <si>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</si>
  <si>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</si>
  <si>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</si>
  <si>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</si>
  <si>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</si>
  <si>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</si>
  <si>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38010001</t>
  </si>
  <si>
    <t>Vychozi revize</t>
  </si>
  <si>
    <t>hod</t>
  </si>
  <si>
    <t>------------</t>
  </si>
  <si>
    <t>0002</t>
  </si>
  <si>
    <t>SOUČET</t>
  </si>
  <si>
    <t>VC 7/155-M M21 Elektromontaze</t>
  </si>
  <si>
    <t>Min/mj</t>
  </si>
  <si>
    <t>Celkem Min</t>
  </si>
  <si>
    <t>210010002</t>
  </si>
  <si>
    <t>Trubka ohebna 16 mm ul pod omitku</t>
  </si>
  <si>
    <t>m</t>
  </si>
  <si>
    <t>210010003</t>
  </si>
  <si>
    <t>Trubka ohebna 20 mm ul pod omitku</t>
  </si>
  <si>
    <t>2100103012</t>
  </si>
  <si>
    <t>Krabice 1901</t>
  </si>
  <si>
    <t>kus</t>
  </si>
  <si>
    <t>2100103210</t>
  </si>
  <si>
    <t>Krabice 1903 odboc vcet zap</t>
  </si>
  <si>
    <t>210010322</t>
  </si>
  <si>
    <t>Krabice KR 97 odboc vcet zap</t>
  </si>
  <si>
    <t>210010351</t>
  </si>
  <si>
    <t>Krabice 6455-11</t>
  </si>
  <si>
    <t>210020521</t>
  </si>
  <si>
    <t>Lista vkladaci LV 22x18</t>
  </si>
  <si>
    <t>2100205210</t>
  </si>
  <si>
    <t>Lista vkladaci LV 40x20</t>
  </si>
  <si>
    <t>210100001</t>
  </si>
  <si>
    <t>Ukonceni vodicu v rozv do 2,5mm2</t>
  </si>
  <si>
    <t>210100004</t>
  </si>
  <si>
    <t>Ukonceni vodicu v rozv do 25mm2</t>
  </si>
  <si>
    <t>210100219</t>
  </si>
  <si>
    <t>Ukonceni snury do 5x6mm2 v gum had</t>
  </si>
  <si>
    <t>210100251</t>
  </si>
  <si>
    <t>Ukonceni kabelu do 4x10mm2 smrst.z.</t>
  </si>
  <si>
    <t>210100252</t>
  </si>
  <si>
    <t>Ukonceni kabelu do 4x25mm2 smrst.z.</t>
  </si>
  <si>
    <t>2101002520</t>
  </si>
  <si>
    <t>Ukonceni kabelu do 5x16mm2 smrst.z.</t>
  </si>
  <si>
    <t>210100258</t>
  </si>
  <si>
    <t>Ukonceni kabelu do 5x4mm2 smrst zal</t>
  </si>
  <si>
    <t>210100260</t>
  </si>
  <si>
    <t>Ukonceni kabelu do 7x4mm2 smrst.z.</t>
  </si>
  <si>
    <t>210190001</t>
  </si>
  <si>
    <t>Montaz rozvodnic oceloplech do 20kg</t>
  </si>
  <si>
    <t>210190002</t>
  </si>
  <si>
    <t>Montaz rozvodnic oceloplech do 50kg</t>
  </si>
  <si>
    <t>210190003</t>
  </si>
  <si>
    <t>Montaz rozvodnic celoplech do 100kg</t>
  </si>
  <si>
    <t>210190005</t>
  </si>
  <si>
    <t>Montaz rozvodnic celoplech do 200kg</t>
  </si>
  <si>
    <t>210192571</t>
  </si>
  <si>
    <t>Svorkovnice WAGO</t>
  </si>
  <si>
    <t>210220321</t>
  </si>
  <si>
    <t>Svorka na potrubi BERNARD   Cu pas</t>
  </si>
  <si>
    <t>210290336</t>
  </si>
  <si>
    <t>Montaz prichytek SONAP</t>
  </si>
  <si>
    <t>211010010</t>
  </si>
  <si>
    <t>Hmozdinka HM 8</t>
  </si>
  <si>
    <t>211190001</t>
  </si>
  <si>
    <t>Montazni pena</t>
  </si>
  <si>
    <t>Časový fond položek [ minut ]</t>
  </si>
  <si>
    <t>Časový fond položek [ hodin ]</t>
  </si>
  <si>
    <t>Kč/h</t>
  </si>
  <si>
    <t>Cenik materialu</t>
  </si>
  <si>
    <t>34561100</t>
  </si>
  <si>
    <t>Svorka WAGO 3x1,5mm2             B</t>
  </si>
  <si>
    <t>34561101</t>
  </si>
  <si>
    <t>Svorka WAGO 3x2,5mm2             B</t>
  </si>
  <si>
    <t>34561102</t>
  </si>
  <si>
    <t>Svorka WAGO 5x2,5mm2             B</t>
  </si>
  <si>
    <t>34564010</t>
  </si>
  <si>
    <t>Krabice 6455-11 4mm2 -           B</t>
  </si>
  <si>
    <t>34571071</t>
  </si>
  <si>
    <t>Trubka Spiroflex 16              B</t>
  </si>
  <si>
    <t>345710710</t>
  </si>
  <si>
    <t>Vyvodka pro Spiroflex 16         B</t>
  </si>
  <si>
    <t>34571072</t>
  </si>
  <si>
    <t>Trubka Monoflex 20               B</t>
  </si>
  <si>
    <t>34571518</t>
  </si>
  <si>
    <t>Krabice KPR 68                   B</t>
  </si>
  <si>
    <t>34571521</t>
  </si>
  <si>
    <t>Krabice univerz 1903-            B</t>
  </si>
  <si>
    <t>34571562</t>
  </si>
  <si>
    <t>Krabice KR 97/5                  B</t>
  </si>
  <si>
    <t>34574010</t>
  </si>
  <si>
    <t>Lista vkladaci LV 22x18          B</t>
  </si>
  <si>
    <t>komplet</t>
  </si>
  <si>
    <t>34574011</t>
  </si>
  <si>
    <t>Lista vkladaci LV 40x20          B</t>
  </si>
  <si>
    <t>35442071</t>
  </si>
  <si>
    <t>Paska Cu uzemnov  20x500x0,5/    B</t>
  </si>
  <si>
    <t>35442150</t>
  </si>
  <si>
    <t>Svorka uzemnovaci 32x29x2mm      B</t>
  </si>
  <si>
    <t>56227008</t>
  </si>
  <si>
    <t>Hmozdinka 8                      B</t>
  </si>
  <si>
    <t>58541113</t>
  </si>
  <si>
    <t>Sadra                            B</t>
  </si>
  <si>
    <t>kg</t>
  </si>
  <si>
    <t>6005926</t>
  </si>
  <si>
    <t>Montazni pena                    A</t>
  </si>
  <si>
    <t xml:space="preserve">PSV KABELY           </t>
  </si>
  <si>
    <t>2108001010</t>
  </si>
  <si>
    <t>Kabel CYKY 2Ox1,5 ul pod omitkou</t>
  </si>
  <si>
    <t>2108001050</t>
  </si>
  <si>
    <t>Kabel CYKY 3Ox1,5 ul pod omitkou</t>
  </si>
  <si>
    <t>2108001052</t>
  </si>
  <si>
    <t>Kabel CYKY 3Jx1,5 ul pod omitkou</t>
  </si>
  <si>
    <t>2108001062</t>
  </si>
  <si>
    <t>Kabel CYKY 3Jx2,5 ul pod omitkou</t>
  </si>
  <si>
    <t>2108001090</t>
  </si>
  <si>
    <t>Kabel CYKY 4Ox1,5 ul pod omitkou</t>
  </si>
  <si>
    <t>2108001150</t>
  </si>
  <si>
    <t>Kabel CYKY 5Jx1,5 ul pod omitkou</t>
  </si>
  <si>
    <t>2108001160</t>
  </si>
  <si>
    <t>Kabel CYKY 5Jx2,5 ul pod omitkou</t>
  </si>
  <si>
    <t>210800644</t>
  </si>
  <si>
    <t>Vodic CYY 2,5 ul pevne</t>
  </si>
  <si>
    <t>210800649</t>
  </si>
  <si>
    <t>Vodic CYY 25 ul pevne</t>
  </si>
  <si>
    <t>210802692</t>
  </si>
  <si>
    <t>Snura CGTG 5Jx2,5 ul pevne</t>
  </si>
  <si>
    <t>2108100541</t>
  </si>
  <si>
    <t>Kabel CYKY 5Jx16 ul pevne</t>
  </si>
  <si>
    <t>210810109</t>
  </si>
  <si>
    <t>Kabel CYKY 4Jx25 ul pevne</t>
  </si>
  <si>
    <t>211800711</t>
  </si>
  <si>
    <t>Kabel CYH 2x1 ul pevne</t>
  </si>
  <si>
    <t>34111000</t>
  </si>
  <si>
    <t>Kabel CYKY 2Ox1,5 mm2-           B</t>
  </si>
  <si>
    <t>34111030</t>
  </si>
  <si>
    <t>Kabel CYKY 3Ox1,5 mm2-           B</t>
  </si>
  <si>
    <t>34111032</t>
  </si>
  <si>
    <t>Kabel CYKY 3Jx1,5 mm2-           B</t>
  </si>
  <si>
    <t>34111038</t>
  </si>
  <si>
    <t>Kabel CYKY 3Jx2,5 mm2-           B</t>
  </si>
  <si>
    <t>34111060</t>
  </si>
  <si>
    <t>Kabel CYKY 4Ox1,5 mm2-           B</t>
  </si>
  <si>
    <t>34111081</t>
  </si>
  <si>
    <t>Kabel CYKY 5Jx16 mm2-            B</t>
  </si>
  <si>
    <t>34111090</t>
  </si>
  <si>
    <t>Kabel CYKY 5Jx1,5 mm2-           B</t>
  </si>
  <si>
    <t>34111094</t>
  </si>
  <si>
    <t>Kabel CYKY 5Jx2,5 mm2-           B</t>
  </si>
  <si>
    <t>34111280</t>
  </si>
  <si>
    <t>Kabel CYH 2x1 mm2                B</t>
  </si>
  <si>
    <t>34111610</t>
  </si>
  <si>
    <t>Kabel CYKY 4Jx25 mm2             B</t>
  </si>
  <si>
    <t>34142335</t>
  </si>
  <si>
    <t>Vodic CYY 2,5 mm2 zelenozluty-   B</t>
  </si>
  <si>
    <t>34142340</t>
  </si>
  <si>
    <t>Vodic CYY 25 mm2 zelenozluty-    B</t>
  </si>
  <si>
    <t>34145662</t>
  </si>
  <si>
    <t>Snura CGTG 5Jx2,5 mm2-           B</t>
  </si>
  <si>
    <t xml:space="preserve">PSV KOMPLETACE       </t>
  </si>
  <si>
    <t>2101100011</t>
  </si>
  <si>
    <t>Spinac 3553-01629 nast.do vlhka</t>
  </si>
  <si>
    <t>2101100031</t>
  </si>
  <si>
    <t>Spinac 3553-05629 seriovy do vlhka</t>
  </si>
  <si>
    <t>2101100041</t>
  </si>
  <si>
    <t>Spinac 3553-06629 stridavy do vlhka</t>
  </si>
  <si>
    <t>2101100051</t>
  </si>
  <si>
    <t>Spinac 3553-07629 krizovy  do vlhka</t>
  </si>
  <si>
    <t>210110006</t>
  </si>
  <si>
    <t>Spinac 400V/16A na omitku</t>
  </si>
  <si>
    <t>2101100061</t>
  </si>
  <si>
    <t>Spinac 400V/20A</t>
  </si>
  <si>
    <t>210110041</t>
  </si>
  <si>
    <t>Spinac zapusteny jednopol</t>
  </si>
  <si>
    <t>210110043</t>
  </si>
  <si>
    <t>Spinac zapusteny seriovy</t>
  </si>
  <si>
    <t>210110044</t>
  </si>
  <si>
    <t>Spinac zapusteny dvojity</t>
  </si>
  <si>
    <t>210110045</t>
  </si>
  <si>
    <t>Spinac zapusteny stridavy</t>
  </si>
  <si>
    <t>210110046</t>
  </si>
  <si>
    <t>Spinac zapusteny krizovy</t>
  </si>
  <si>
    <t>2101110110</t>
  </si>
  <si>
    <t>Zasuvka 5519A-A02357 zap 2p+Z</t>
  </si>
  <si>
    <t>2101110211</t>
  </si>
  <si>
    <t>Zasuvka 2p+Z do vlhka</t>
  </si>
  <si>
    <t>2101110212</t>
  </si>
  <si>
    <t>210111103</t>
  </si>
  <si>
    <t>Zasuvka prum 400V/16A/5p IP44</t>
  </si>
  <si>
    <t>211190002</t>
  </si>
  <si>
    <t>Montaz primotopu</t>
  </si>
  <si>
    <t>34535543</t>
  </si>
  <si>
    <t>Spinac c.1 IP44 n.o.             B</t>
  </si>
  <si>
    <t>34535632</t>
  </si>
  <si>
    <t>Spinac c.5 IP44 n.o.             B</t>
  </si>
  <si>
    <t>34535702</t>
  </si>
  <si>
    <t>Spinac c.6 IP44 n.o.             B</t>
  </si>
  <si>
    <t>34535773</t>
  </si>
  <si>
    <t>Spinac c.6+6 IP44 n.o.           B</t>
  </si>
  <si>
    <t>34535850</t>
  </si>
  <si>
    <t>Kryt 3558A-A651 B                B</t>
  </si>
  <si>
    <t>34535851</t>
  </si>
  <si>
    <t>Kryt 3558A-A652 B                B</t>
  </si>
  <si>
    <t>34535853</t>
  </si>
  <si>
    <t>Ramecek 3901A-B10 B              B</t>
  </si>
  <si>
    <t>34535854</t>
  </si>
  <si>
    <t>Ramecek 3901A-B20 B              B</t>
  </si>
  <si>
    <t>34535860</t>
  </si>
  <si>
    <t>Spinac 3558-A01340               B</t>
  </si>
  <si>
    <t>34535862</t>
  </si>
  <si>
    <t>Spinac 3558-A05340               B</t>
  </si>
  <si>
    <t>34535863</t>
  </si>
  <si>
    <t>Spinac 3558-A06340               B</t>
  </si>
  <si>
    <t>34535864</t>
  </si>
  <si>
    <t>Spinac 3558-A07340               B</t>
  </si>
  <si>
    <t>34535866</t>
  </si>
  <si>
    <t>Spinac 3558-A52340 raz.5B        B</t>
  </si>
  <si>
    <t>34536220</t>
  </si>
  <si>
    <t>Spinac 400V/16A na omitku        B</t>
  </si>
  <si>
    <t>34536342</t>
  </si>
  <si>
    <t>Spinac 400V/20A IP44             B</t>
  </si>
  <si>
    <t>34551441</t>
  </si>
  <si>
    <t>Zasuvka 5519A-A02357 B           B</t>
  </si>
  <si>
    <t>s clonkami</t>
  </si>
  <si>
    <t>34551476</t>
  </si>
  <si>
    <t>Zasuvka Tango 230V/16A IP44      B</t>
  </si>
  <si>
    <t>34551485</t>
  </si>
  <si>
    <t>Zasuvka Tango 230V/16A IP44 n.o. B</t>
  </si>
  <si>
    <t>35811110</t>
  </si>
  <si>
    <t>Zasuvka 400V/16A/5p IP44         A</t>
  </si>
  <si>
    <t>541314212</t>
  </si>
  <si>
    <t>Primotop 230V 1500W              B</t>
  </si>
  <si>
    <t>541314214</t>
  </si>
  <si>
    <t>Primotop 230V 2000W              B</t>
  </si>
  <si>
    <t xml:space="preserve">PSV SVITIDLA         </t>
  </si>
  <si>
    <t>Montaz zavesu pro svitidla</t>
  </si>
  <si>
    <t>211207000</t>
  </si>
  <si>
    <t>Montaz nouzoveho modulu</t>
  </si>
  <si>
    <t>211207012</t>
  </si>
  <si>
    <t>Svitidla montaz</t>
  </si>
  <si>
    <t>34711570</t>
  </si>
  <si>
    <t>Zarovka LED E27 240V/11W            B</t>
  </si>
  <si>
    <t>34751000</t>
  </si>
  <si>
    <t>Zarivka T5 35W/840               B</t>
  </si>
  <si>
    <t>347510001</t>
  </si>
  <si>
    <t>Zarivka T5 58W/840               B</t>
  </si>
  <si>
    <t>347510010</t>
  </si>
  <si>
    <t>Zarivka T5 54W/840               B</t>
  </si>
  <si>
    <t>34751012</t>
  </si>
  <si>
    <t>Zarivka T5 80W/840               B</t>
  </si>
  <si>
    <t>34880212</t>
  </si>
  <si>
    <t>Zářivkové svítidlo, elektron. Předřadník, dvojitá leštěná mřížka,</t>
  </si>
  <si>
    <r>
      <t xml:space="preserve">T8, 2x58W, ocelový bílý plech.                 </t>
    </r>
    <r>
      <rPr>
        <b/>
        <sz val="10"/>
        <color indexed="8"/>
        <rFont val="Arial CE"/>
        <family val="2"/>
        <charset val="238"/>
      </rPr>
      <t>č.1</t>
    </r>
  </si>
  <si>
    <t>34880213</t>
  </si>
  <si>
    <t>Zářivkové svítidlo „SPORT“ 2x80W + refl. Mřížka a vč. ocelové</t>
  </si>
  <si>
    <r>
      <t xml:space="preserve">ochranné mřížky proti mechanickému počkození – míčové hry.   </t>
    </r>
    <r>
      <rPr>
        <b/>
        <sz val="10"/>
        <color indexed="8"/>
        <rFont val="Arial CE"/>
        <family val="2"/>
        <charset val="238"/>
      </rPr>
      <t>č.5</t>
    </r>
  </si>
  <si>
    <t>34880214</t>
  </si>
  <si>
    <t>Zářivkové svítidlo, elektronický předřadník, opál difuzor</t>
  </si>
  <si>
    <r>
      <t xml:space="preserve">T5, 2x35W, IP40, ocel. Bílý plech.           </t>
    </r>
    <r>
      <rPr>
        <b/>
        <sz val="10"/>
        <rFont val="Arial CE"/>
        <family val="2"/>
        <charset val="238"/>
      </rPr>
      <t>č.8</t>
    </r>
  </si>
  <si>
    <t>34880215</t>
  </si>
  <si>
    <r>
      <t xml:space="preserve">T5, 2x35W, IP40, ocel. Bílý plech.           </t>
    </r>
    <r>
      <rPr>
        <b/>
        <sz val="10"/>
        <rFont val="Arial CE"/>
        <family val="2"/>
        <charset val="238"/>
      </rPr>
      <t>č.6</t>
    </r>
  </si>
  <si>
    <t>34880216</t>
  </si>
  <si>
    <r>
      <t xml:space="preserve">T5, 2x35W, ocelový bílý plech.                 </t>
    </r>
    <r>
      <rPr>
        <b/>
        <sz val="10"/>
        <color indexed="8"/>
        <rFont val="Arial CE"/>
        <family val="2"/>
        <charset val="238"/>
      </rPr>
      <t>č.4</t>
    </r>
  </si>
  <si>
    <t>34880217</t>
  </si>
  <si>
    <r>
      <t xml:space="preserve">T5, 1x35W, ocelový bílý plech.                 </t>
    </r>
    <r>
      <rPr>
        <b/>
        <sz val="10"/>
        <color indexed="8"/>
        <rFont val="Arial CE"/>
        <family val="2"/>
        <charset val="238"/>
      </rPr>
      <t>č.7</t>
    </r>
  </si>
  <si>
    <t>34880218</t>
  </si>
  <si>
    <r>
      <t xml:space="preserve">T5, 2x35W, ocelový bílý plech.                 </t>
    </r>
    <r>
      <rPr>
        <b/>
        <sz val="10"/>
        <color indexed="8"/>
        <rFont val="Arial CE"/>
        <family val="2"/>
        <charset val="238"/>
      </rPr>
      <t>č.3</t>
    </r>
  </si>
  <si>
    <t>34880219</t>
  </si>
  <si>
    <t>Svítidlo kruh, 230V/2xE27, IP40, prům.480, opál difuzor,</t>
  </si>
  <si>
    <r>
      <t xml:space="preserve">osaďte 2xLED 230V/11W/840                  </t>
    </r>
    <r>
      <rPr>
        <b/>
        <sz val="10"/>
        <color indexed="8"/>
        <rFont val="Arial CE"/>
        <family val="2"/>
        <charset val="238"/>
      </rPr>
      <t>č.9</t>
    </r>
  </si>
  <si>
    <t>34880220</t>
  </si>
  <si>
    <t xml:space="preserve">Zářivkové asymetrické svítidlo 1x54W/840, elektronický </t>
  </si>
  <si>
    <r>
      <t xml:space="preserve">předřadník, ocel. Bílý plech, vč. stropních lankových závěsů.  </t>
    </r>
    <r>
      <rPr>
        <b/>
        <sz val="10"/>
        <color indexed="8"/>
        <rFont val="Arial CE"/>
        <family val="2"/>
        <charset val="238"/>
      </rPr>
      <t>č.2</t>
    </r>
  </si>
  <si>
    <t>34880223</t>
  </si>
  <si>
    <t>Svítidlo kruh, 230V/2xE27, IP40, prům.300, opál difuzor,</t>
  </si>
  <si>
    <r>
      <t xml:space="preserve">osaďte 2xLED 230V/11W/840, VF senzor    </t>
    </r>
    <r>
      <rPr>
        <b/>
        <sz val="10"/>
        <color indexed="8"/>
        <rFont val="Arial CE"/>
        <family val="2"/>
        <charset val="238"/>
      </rPr>
      <t>č.10</t>
    </r>
  </si>
  <si>
    <t>34880225</t>
  </si>
  <si>
    <t>Svítidlo kruh, 230V/2xE27, IP44, prům.300, opál difuzor,</t>
  </si>
  <si>
    <r>
      <t xml:space="preserve">osaďte 2xLED 230V/11W/840,     </t>
    </r>
    <r>
      <rPr>
        <b/>
        <sz val="10"/>
        <color indexed="8"/>
        <rFont val="Arial CE"/>
        <family val="2"/>
        <charset val="238"/>
      </rPr>
      <t>č.12</t>
    </r>
  </si>
  <si>
    <t>34880226</t>
  </si>
  <si>
    <t>Svítidlo ovál, 230V/2xE27, IP44, prům.300, opál difuzor, vč. ochr. Mřížky</t>
  </si>
  <si>
    <r>
      <t xml:space="preserve">osaďte 2xLED 230V/11W/840,     </t>
    </r>
    <r>
      <rPr>
        <b/>
        <sz val="10"/>
        <color indexed="8"/>
        <rFont val="Arial CE"/>
        <family val="2"/>
        <charset val="238"/>
      </rPr>
      <t>č.13</t>
    </r>
  </si>
  <si>
    <t>34880227</t>
  </si>
  <si>
    <t>Zářivkové svítidlo, elektronický předřadník, prizmatický difuzor</t>
  </si>
  <si>
    <r>
      <t xml:space="preserve">T5, 2x35W, IP65, korpus PVC.           </t>
    </r>
    <r>
      <rPr>
        <b/>
        <sz val="10"/>
        <rFont val="Arial CE"/>
        <family val="2"/>
        <charset val="238"/>
      </rPr>
      <t>č.14</t>
    </r>
  </si>
  <si>
    <t>34880228</t>
  </si>
  <si>
    <t>Invertor nouzovy modul 80W</t>
  </si>
  <si>
    <t>Invertor nouzovy modul 35-40W</t>
  </si>
  <si>
    <t>Orienatčně nouzové svítidlo vč. pikjtogramu , 230V/11W, IP65, 1 hod.</t>
  </si>
  <si>
    <t>VC-7/156-M M22 Montaze sdel.zariz.</t>
  </si>
  <si>
    <t>220260008</t>
  </si>
  <si>
    <t>Krabice KT 250 p.o.</t>
  </si>
  <si>
    <t>220730001</t>
  </si>
  <si>
    <t>Mont zasuvky TV+R</t>
  </si>
  <si>
    <t>2207300010</t>
  </si>
  <si>
    <t>Mont zasuvky datove</t>
  </si>
  <si>
    <t>220730222</t>
  </si>
  <si>
    <t>Mont kab koaxialniho</t>
  </si>
  <si>
    <t>220730223</t>
  </si>
  <si>
    <t>Mont kab UTP cat.5 BELDEN</t>
  </si>
  <si>
    <t>34149600</t>
  </si>
  <si>
    <t>Koax.kabel                       B</t>
  </si>
  <si>
    <t>34149601</t>
  </si>
  <si>
    <t>Datovy kabel UTP cat.5 BELDEN    B</t>
  </si>
  <si>
    <t>34571544</t>
  </si>
  <si>
    <t>Krabice KT 250-                  B</t>
  </si>
  <si>
    <t>38457005</t>
  </si>
  <si>
    <t>Zasuvka TV+R koncova             B</t>
  </si>
  <si>
    <t>38457006</t>
  </si>
  <si>
    <t>Zasuvka datova dvojita Tango     B</t>
  </si>
  <si>
    <t>220320306</t>
  </si>
  <si>
    <t>Mont elektr.ovladaneho zamku</t>
  </si>
  <si>
    <t>220490043</t>
  </si>
  <si>
    <t>Mont digitalniho telefonu</t>
  </si>
  <si>
    <t>220750001</t>
  </si>
  <si>
    <t>Instalace a programovani dverniho</t>
  </si>
  <si>
    <t>systemu</t>
  </si>
  <si>
    <t>220750002</t>
  </si>
  <si>
    <t>Instalace a programovani ustredny</t>
  </si>
  <si>
    <t>35716107</t>
  </si>
  <si>
    <t>Zakl.jednotka karta CPU          A</t>
  </si>
  <si>
    <t>KX-TDA30CE</t>
  </si>
  <si>
    <t>35716108</t>
  </si>
  <si>
    <t>Karta rozsireni KX-TDA3174XJ     A</t>
  </si>
  <si>
    <t>pro 8 analog KX-TDA15/30</t>
  </si>
  <si>
    <t>35716109</t>
  </si>
  <si>
    <t>Karta rozsireni vnitrnich        A</t>
  </si>
  <si>
    <t>pobocek KX-TDA3173XJ,KXTDA30</t>
  </si>
  <si>
    <t>35716110</t>
  </si>
  <si>
    <t>Karta ISDN 2BRI PRO KX-TDA15/30  A</t>
  </si>
  <si>
    <t>35716111</t>
  </si>
  <si>
    <t>Digi telefon KX-DT343CE-3x24 zn  A</t>
  </si>
  <si>
    <t>3822661</t>
  </si>
  <si>
    <t>El.zamek PROFI RDZ-PROFI         A</t>
  </si>
  <si>
    <t>38227001</t>
  </si>
  <si>
    <t>Digi telefon CLIP KX-TS 560 FX   A</t>
  </si>
  <si>
    <t>220370442</t>
  </si>
  <si>
    <t>Montaz reproduktoru</t>
  </si>
  <si>
    <t>38437880</t>
  </si>
  <si>
    <t>Reproduktorova skrinka ARS 298   B</t>
  </si>
  <si>
    <t>100V</t>
  </si>
  <si>
    <t>220320032</t>
  </si>
  <si>
    <t>Montaz skolnich hodin</t>
  </si>
  <si>
    <t>39444140</t>
  </si>
  <si>
    <t>Hodiny skolni 3218.A 24V         B</t>
  </si>
  <si>
    <t>Pravidla M FCU c. 5043\5.1\90</t>
  </si>
  <si>
    <t>50435105</t>
  </si>
  <si>
    <t>Poplatek za ekologickou likvidaci</t>
  </si>
  <si>
    <t>svitidlo</t>
  </si>
  <si>
    <t>50435106</t>
  </si>
  <si>
    <t>zdroj</t>
  </si>
  <si>
    <t>50435107</t>
  </si>
  <si>
    <t>demontovaneho materialu</t>
  </si>
  <si>
    <t>50435102</t>
  </si>
  <si>
    <t>Repase a demontaz rozvadece HR</t>
  </si>
  <si>
    <t>pole c.2</t>
  </si>
  <si>
    <t>Koordinace prace s investorem</t>
  </si>
  <si>
    <t>Demontaze svitidel</t>
  </si>
  <si>
    <t>504351060</t>
  </si>
  <si>
    <t>Demontaze kompletacnich pristroju</t>
  </si>
  <si>
    <t>504351061</t>
  </si>
  <si>
    <t>Demontaze rozvadecu</t>
  </si>
  <si>
    <t>504351062</t>
  </si>
  <si>
    <t>Demontaze slaboproudu</t>
  </si>
  <si>
    <t>Kompletacni a dokoncovaci prace</t>
  </si>
  <si>
    <t>50435109</t>
  </si>
  <si>
    <t>Sekani drazek,kapes a prurazu</t>
  </si>
  <si>
    <t>50435110</t>
  </si>
  <si>
    <t>Zamazani drazek,kapes a prurazu</t>
  </si>
  <si>
    <t>50435111</t>
  </si>
  <si>
    <t>Uklid po malovani</t>
  </si>
  <si>
    <t>50435112</t>
  </si>
  <si>
    <t>Pronajem posuvneho leseni</t>
  </si>
  <si>
    <t>den</t>
  </si>
  <si>
    <t>800-784,785 Malby-tapety</t>
  </si>
  <si>
    <t>784411301</t>
  </si>
  <si>
    <t>Malba</t>
  </si>
  <si>
    <t>m2</t>
  </si>
  <si>
    <t>800-3 Leseni</t>
  </si>
  <si>
    <t>941941031</t>
  </si>
  <si>
    <t>Pronajem leseni do vysky 7m</t>
  </si>
  <si>
    <t>35714513</t>
  </si>
  <si>
    <t>Rozvodnice RH pole c.2</t>
  </si>
  <si>
    <t>35714514</t>
  </si>
  <si>
    <t>Rozvodnice R 1</t>
  </si>
  <si>
    <t>35714515</t>
  </si>
  <si>
    <t>Rozvodnice R 2</t>
  </si>
  <si>
    <t>35714516</t>
  </si>
  <si>
    <t>Rozvodnice R 3</t>
  </si>
  <si>
    <t>35714517</t>
  </si>
  <si>
    <t>Rozvodnice R 4</t>
  </si>
  <si>
    <t>35714518</t>
  </si>
  <si>
    <t>Rozvodnice R 5</t>
  </si>
  <si>
    <t>35714519</t>
  </si>
  <si>
    <t>Rozvodnice R 6</t>
  </si>
  <si>
    <t>35714520</t>
  </si>
  <si>
    <t>Rozvodnice R 7</t>
  </si>
  <si>
    <t>35714521</t>
  </si>
  <si>
    <t>Rozvodnice R 8</t>
  </si>
  <si>
    <t>35714522</t>
  </si>
  <si>
    <t>Rozvodnice RT.2</t>
  </si>
  <si>
    <t>35714523</t>
  </si>
  <si>
    <t>Rozvodnice RT.3</t>
  </si>
  <si>
    <t>35714524</t>
  </si>
  <si>
    <t>Rozvodnice RCK</t>
  </si>
  <si>
    <t>35714525</t>
  </si>
  <si>
    <t>Rozvodnice 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</si>
</sst>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[Red]\-#,##0.00"/>
  </numFmts>
  <fonts count="12" x14ac:knownFonts="1">
    <font>
      <sz val="10"/>
      <name val="Arial CE"/>
      <family val="2"/>
      <charset val="238"/>
    </font>
    <font>
      <sz val="8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Courier New"/>
      <family val="3"/>
      <charset val="238"/>
    </font>
    <font>
      <b/>
      <sz val="8"/>
      <color indexed="8"/>
      <name val="Courier New"/>
      <family val="3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Courier New CE"/>
      <family val="3"/>
      <charset val="238"/>
    </font>
    <font>
      <sz val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 applyProtection="1">
      <alignment horizontal="right" shrinkToFit="1"/>
    </xf>
    <xf numFmtId="0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/>
    <xf numFmtId="0" fontId="0" fillId="0" borderId="0" xfId="0" applyFont="1"/>
    <xf numFmtId="49" fontId="4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2" fontId="5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 applyProtection="1">
      <alignment horizontal="right"/>
      <protection hidden="1"/>
    </xf>
    <xf numFmtId="3" fontId="1" fillId="0" borderId="0" xfId="0" applyNumberFormat="1" applyFont="1" applyBorder="1" applyAlignment="1" applyProtection="1">
      <alignment horizontal="right"/>
      <protection hidden="1"/>
    </xf>
    <xf numFmtId="165" fontId="1" fillId="0" borderId="0" xfId="0" applyNumberFormat="1" applyFont="1" applyBorder="1" applyAlignment="1" applyProtection="1">
      <alignment horizontal="right"/>
      <protection hidden="1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applyProtection="1">
      <alignment horizontal="right"/>
      <protection hidden="1"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 applyProtection="1">
      <alignment horizontal="right" shrinkToFit="1"/>
    </xf>
    <xf numFmtId="0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 applyProtection="1">
      <alignment horizontal="right"/>
      <protection hidden="1"/>
    </xf>
    <xf numFmtId="0" fontId="8" fillId="0" borderId="0" xfId="0" applyFont="1"/>
    <xf numFmtId="4" fontId="4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0" fillId="2" borderId="0" xfId="0" applyNumberFormat="1" applyFill="1"/>
    <xf numFmtId="4" fontId="0" fillId="0" borderId="0" xfId="0" applyNumberFormat="1"/>
    <xf numFmtId="49" fontId="2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right" shrinkToFit="1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1"/>
  <sheetViews>
    <sheetView tabSelected="1" topLeftCell="A13" zoomScaleNormal="100" workbookViewId="0">
      <selection activeCell="C13" sqref="C13"/>
    </sheetView>
  </sheetViews>
  <sheetFormatPr defaultColWidth="9" defaultRowHeight="12.75" x14ac:dyDescent="0.2"/>
  <cols>
    <col min="1" max="1" width="5.28515625" style="1" customWidth="1"/>
    <col min="2" max="2" width="10.85546875" style="2" customWidth="1"/>
    <col min="3" max="3" width="49.7109375" style="3" customWidth="1"/>
    <col min="4" max="4" width="6" style="4" customWidth="1"/>
    <col min="5" max="5" width="6" style="1" customWidth="1"/>
    <col min="6" max="6" width="7.28515625" style="5" customWidth="1"/>
    <col min="7" max="7" width="13" style="6" customWidth="1"/>
    <col min="8" max="8" width="12.85546875" style="7" customWidth="1"/>
    <col min="9" max="9" width="4.42578125" style="8" customWidth="1"/>
    <col min="10" max="16384" width="9" style="9"/>
  </cols>
  <sheetData>
    <row r="1" spans="1:8" x14ac:dyDescent="0.2">
      <c r="A1" s="10"/>
      <c r="B1" s="10" t="s">
        <v>0</v>
      </c>
    </row>
    <row r="2" spans="1:8" x14ac:dyDescent="0.2">
      <c r="B2" s="10" t="s">
        <v>1</v>
      </c>
    </row>
    <row r="3" spans="1:8" x14ac:dyDescent="0.2">
      <c r="B3" s="10"/>
    </row>
    <row r="4" spans="1:8" x14ac:dyDescent="0.2">
      <c r="B4" s="10" t="s">
        <v>2</v>
      </c>
    </row>
    <row r="5" spans="1:8" x14ac:dyDescent="0.2">
      <c r="B5" s="10" t="s">
        <v>3</v>
      </c>
    </row>
    <row r="6" spans="1:8" x14ac:dyDescent="0.2">
      <c r="B6" s="10" t="s">
        <v>4</v>
      </c>
    </row>
    <row r="7" spans="1:8" x14ac:dyDescent="0.2">
      <c r="B7" s="10"/>
    </row>
    <row r="8" spans="1:8" x14ac:dyDescent="0.2">
      <c r="B8" s="10" t="s">
        <v>5</v>
      </c>
    </row>
    <row r="9" spans="1:8" x14ac:dyDescent="0.2">
      <c r="B9" s="10" t="s">
        <v>6</v>
      </c>
    </row>
    <row r="10" spans="1:8" x14ac:dyDescent="0.2">
      <c r="B10" s="10" t="s">
        <v>7</v>
      </c>
    </row>
    <row r="11" spans="1:8" x14ac:dyDescent="0.2">
      <c r="B11" s="10" t="s">
        <v>8</v>
      </c>
    </row>
    <row r="12" spans="1:8" x14ac:dyDescent="0.2">
      <c r="B12" s="10" t="s">
        <v>9</v>
      </c>
    </row>
    <row r="13" spans="1:8" x14ac:dyDescent="0.2">
      <c r="B13" s="10"/>
    </row>
    <row r="14" spans="1:8" x14ac:dyDescent="0.2">
      <c r="B14" s="10"/>
    </row>
    <row r="15" spans="1:8" x14ac:dyDescent="0.2">
      <c r="B15" s="11" t="s">
        <v>10</v>
      </c>
      <c r="H15" s="12" t="s">
        <v>11</v>
      </c>
    </row>
    <row r="18" spans="3:8" x14ac:dyDescent="0.2">
      <c r="C18" s="13" t="s">
        <v>12</v>
      </c>
      <c r="H18" s="14">
        <f>H62</f>
        <v>0</v>
      </c>
    </row>
    <row r="19" spans="3:8" x14ac:dyDescent="0.2">
      <c r="H19" s="15"/>
    </row>
    <row r="20" spans="3:8" x14ac:dyDescent="0.2">
      <c r="C20" s="13" t="s">
        <v>13</v>
      </c>
      <c r="H20" s="14">
        <f>H83</f>
        <v>0</v>
      </c>
    </row>
    <row r="21" spans="3:8" x14ac:dyDescent="0.2">
      <c r="H21" s="15"/>
    </row>
    <row r="22" spans="3:8" x14ac:dyDescent="0.2">
      <c r="C22" s="13" t="s">
        <v>14</v>
      </c>
      <c r="H22" s="14">
        <f>H86</f>
        <v>0</v>
      </c>
    </row>
    <row r="23" spans="3:8" x14ac:dyDescent="0.2">
      <c r="H23" s="15"/>
    </row>
    <row r="24" spans="3:8" x14ac:dyDescent="0.2">
      <c r="C24" s="13" t="s">
        <v>15</v>
      </c>
      <c r="H24" s="14">
        <f>H89</f>
        <v>0</v>
      </c>
    </row>
    <row r="25" spans="3:8" x14ac:dyDescent="0.2">
      <c r="H25" s="15"/>
    </row>
    <row r="26" spans="3:8" x14ac:dyDescent="0.2">
      <c r="H26" s="15"/>
    </row>
    <row r="27" spans="3:8" x14ac:dyDescent="0.2">
      <c r="H27" s="15"/>
    </row>
    <row r="28" spans="3:8" x14ac:dyDescent="0.2">
      <c r="C28" s="13" t="s">
        <v>16</v>
      </c>
      <c r="H28" s="14">
        <f>H18+H20+H22+H24</f>
        <v>0</v>
      </c>
    </row>
    <row r="29" spans="3:8" x14ac:dyDescent="0.2">
      <c r="H29" s="16"/>
    </row>
    <row r="30" spans="3:8" x14ac:dyDescent="0.2">
      <c r="H30" s="16"/>
    </row>
    <row r="32" spans="3:8" x14ac:dyDescent="0.2">
      <c r="C32" s="3" t="s">
        <v>17</v>
      </c>
    </row>
    <row r="58" spans="3:8" x14ac:dyDescent="0.2">
      <c r="C58" s="13" t="s">
        <v>18</v>
      </c>
    </row>
    <row r="60" spans="3:8" x14ac:dyDescent="0.2">
      <c r="C60" s="3" t="s">
        <v>19</v>
      </c>
      <c r="G60" s="17">
        <f>H425</f>
        <v>0</v>
      </c>
      <c r="H60" s="18"/>
    </row>
    <row r="61" spans="3:8" x14ac:dyDescent="0.2">
      <c r="C61" s="3" t="s">
        <v>20</v>
      </c>
      <c r="G61" s="17">
        <f>H432</f>
        <v>0</v>
      </c>
      <c r="H61" s="18"/>
    </row>
    <row r="62" spans="3:8" x14ac:dyDescent="0.2">
      <c r="C62" s="13" t="s">
        <v>12</v>
      </c>
      <c r="G62" s="19"/>
      <c r="H62" s="20">
        <f>G60+G61</f>
        <v>0</v>
      </c>
    </row>
    <row r="63" spans="3:8" x14ac:dyDescent="0.2">
      <c r="G63" s="19"/>
      <c r="H63" s="18"/>
    </row>
    <row r="64" spans="3:8" x14ac:dyDescent="0.2">
      <c r="C64" s="3" t="s">
        <v>21</v>
      </c>
      <c r="G64" s="17">
        <f>H132</f>
        <v>0</v>
      </c>
      <c r="H64" s="18"/>
    </row>
    <row r="65" spans="3:8" x14ac:dyDescent="0.2">
      <c r="C65" s="3" t="s">
        <v>22</v>
      </c>
      <c r="G65" s="17">
        <f>H157</f>
        <v>0</v>
      </c>
      <c r="H65" s="18"/>
    </row>
    <row r="66" spans="3:8" x14ac:dyDescent="0.2">
      <c r="C66" s="3" t="s">
        <v>23</v>
      </c>
      <c r="G66" s="17">
        <f>H179</f>
        <v>0</v>
      </c>
      <c r="H66" s="18"/>
    </row>
    <row r="67" spans="3:8" x14ac:dyDescent="0.2">
      <c r="C67" s="3" t="s">
        <v>24</v>
      </c>
      <c r="G67" s="17">
        <f>H198</f>
        <v>0</v>
      </c>
      <c r="H67" s="18"/>
    </row>
    <row r="68" spans="3:8" x14ac:dyDescent="0.2">
      <c r="C68" s="3" t="s">
        <v>25</v>
      </c>
      <c r="G68" s="17">
        <f>H223</f>
        <v>0</v>
      </c>
      <c r="H68" s="18"/>
    </row>
    <row r="69" spans="3:8" x14ac:dyDescent="0.2">
      <c r="C69" s="3" t="s">
        <v>26</v>
      </c>
      <c r="G69" s="17">
        <f>H251</f>
        <v>0</v>
      </c>
      <c r="H69" s="18"/>
    </row>
    <row r="70" spans="3:8" x14ac:dyDescent="0.2">
      <c r="C70" s="3" t="s">
        <v>27</v>
      </c>
      <c r="G70" s="17">
        <f>H263</f>
        <v>0</v>
      </c>
      <c r="H70" s="18"/>
    </row>
    <row r="71" spans="3:8" x14ac:dyDescent="0.2">
      <c r="C71" s="3" t="s">
        <v>28</v>
      </c>
      <c r="G71" s="17">
        <f>H274</f>
        <v>0</v>
      </c>
      <c r="H71" s="18"/>
    </row>
    <row r="72" spans="3:8" x14ac:dyDescent="0.2">
      <c r="C72" s="3" t="s">
        <v>28</v>
      </c>
      <c r="G72" s="17">
        <f>H309</f>
        <v>0</v>
      </c>
      <c r="H72" s="18"/>
    </row>
    <row r="73" spans="3:8" x14ac:dyDescent="0.2">
      <c r="C73" s="3" t="s">
        <v>29</v>
      </c>
      <c r="G73" s="17">
        <f>H320</f>
        <v>0</v>
      </c>
      <c r="H73" s="18"/>
    </row>
    <row r="74" spans="3:8" x14ac:dyDescent="0.2">
      <c r="C74" s="3" t="s">
        <v>30</v>
      </c>
      <c r="G74" s="17">
        <f>H332</f>
        <v>0</v>
      </c>
      <c r="H74" s="18"/>
    </row>
    <row r="75" spans="3:8" x14ac:dyDescent="0.2">
      <c r="C75" s="3" t="s">
        <v>29</v>
      </c>
      <c r="G75" s="17">
        <f>H343</f>
        <v>0</v>
      </c>
      <c r="H75" s="18"/>
    </row>
    <row r="76" spans="3:8" x14ac:dyDescent="0.2">
      <c r="C76" s="3" t="s">
        <v>31</v>
      </c>
      <c r="G76" s="17">
        <f>H359</f>
        <v>0</v>
      </c>
      <c r="H76" s="18"/>
    </row>
    <row r="77" spans="3:8" x14ac:dyDescent="0.2">
      <c r="C77" s="3" t="s">
        <v>32</v>
      </c>
      <c r="G77" s="17">
        <f>H366</f>
        <v>0</v>
      </c>
      <c r="H77" s="18"/>
    </row>
    <row r="78" spans="3:8" x14ac:dyDescent="0.2">
      <c r="C78" s="3" t="s">
        <v>30</v>
      </c>
      <c r="G78" s="17">
        <f>H374</f>
        <v>0</v>
      </c>
      <c r="H78" s="18"/>
    </row>
    <row r="79" spans="3:8" x14ac:dyDescent="0.2">
      <c r="C79" s="3" t="s">
        <v>29</v>
      </c>
      <c r="G79" s="17">
        <f>H381</f>
        <v>0</v>
      </c>
      <c r="H79" s="18"/>
    </row>
    <row r="80" spans="3:8" x14ac:dyDescent="0.2">
      <c r="C80" s="3" t="s">
        <v>30</v>
      </c>
      <c r="G80" s="17">
        <f>H388</f>
        <v>0</v>
      </c>
      <c r="H80" s="18"/>
    </row>
    <row r="81" spans="1:8" x14ac:dyDescent="0.2">
      <c r="C81" s="3" t="s">
        <v>33</v>
      </c>
      <c r="G81" s="17">
        <f>H400</f>
        <v>0</v>
      </c>
      <c r="H81" s="18"/>
    </row>
    <row r="82" spans="1:8" x14ac:dyDescent="0.2">
      <c r="C82" s="3" t="s">
        <v>34</v>
      </c>
      <c r="G82" s="17">
        <f>H418</f>
        <v>0</v>
      </c>
      <c r="H82" s="18"/>
    </row>
    <row r="83" spans="1:8" x14ac:dyDescent="0.2">
      <c r="C83" s="13" t="s">
        <v>13</v>
      </c>
      <c r="G83" s="19"/>
      <c r="H83" s="20">
        <f>SUM(G64:G82)</f>
        <v>0</v>
      </c>
    </row>
    <row r="84" spans="1:8" x14ac:dyDescent="0.2">
      <c r="G84" s="19"/>
      <c r="H84" s="18"/>
    </row>
    <row r="85" spans="1:8" x14ac:dyDescent="0.2">
      <c r="C85" s="3" t="s">
        <v>35</v>
      </c>
      <c r="G85" s="17">
        <f>H451</f>
        <v>0</v>
      </c>
      <c r="H85" s="18"/>
    </row>
    <row r="86" spans="1:8" x14ac:dyDescent="0.2">
      <c r="C86" s="13" t="s">
        <v>14</v>
      </c>
      <c r="G86" s="19"/>
      <c r="H86" s="20">
        <f>G85</f>
        <v>0</v>
      </c>
    </row>
    <row r="87" spans="1:8" x14ac:dyDescent="0.2">
      <c r="G87" s="19"/>
      <c r="H87" s="18"/>
    </row>
    <row r="88" spans="1:8" x14ac:dyDescent="0.2">
      <c r="C88" s="3" t="s">
        <v>36</v>
      </c>
      <c r="G88" s="17">
        <f>H98</f>
        <v>0</v>
      </c>
      <c r="H88" s="18"/>
    </row>
    <row r="89" spans="1:8" x14ac:dyDescent="0.2">
      <c r="C89" s="13" t="s">
        <v>15</v>
      </c>
      <c r="G89" s="19"/>
      <c r="H89" s="20">
        <f>G88</f>
        <v>0</v>
      </c>
    </row>
    <row r="90" spans="1:8" x14ac:dyDescent="0.2">
      <c r="G90" s="19"/>
      <c r="H90" s="18"/>
    </row>
    <row r="91" spans="1:8" x14ac:dyDescent="0.2">
      <c r="G91" s="19"/>
      <c r="H91" s="18"/>
    </row>
    <row r="92" spans="1:8" x14ac:dyDescent="0.2">
      <c r="G92" s="19"/>
      <c r="H92" s="18"/>
    </row>
    <row r="93" spans="1:8" x14ac:dyDescent="0.2">
      <c r="B93" s="10" t="s">
        <v>37</v>
      </c>
      <c r="C93" s="13" t="s">
        <v>36</v>
      </c>
      <c r="G93" s="19"/>
      <c r="H93" s="18"/>
    </row>
    <row r="94" spans="1:8" x14ac:dyDescent="0.2">
      <c r="B94" s="10" t="s">
        <v>38</v>
      </c>
      <c r="C94" s="3" t="s">
        <v>39</v>
      </c>
      <c r="G94" s="19"/>
      <c r="H94" s="18"/>
    </row>
    <row r="95" spans="1:8" x14ac:dyDescent="0.2">
      <c r="A95" s="21" t="s">
        <v>40</v>
      </c>
      <c r="B95" s="10" t="s">
        <v>41</v>
      </c>
      <c r="C95" s="3" t="s">
        <v>42</v>
      </c>
      <c r="D95" s="22" t="s">
        <v>43</v>
      </c>
      <c r="E95" s="21" t="s">
        <v>44</v>
      </c>
      <c r="F95" s="23" t="s">
        <v>45</v>
      </c>
      <c r="G95" s="17" t="s">
        <v>46</v>
      </c>
      <c r="H95" s="24" t="s">
        <v>47</v>
      </c>
    </row>
    <row r="96" spans="1:8" x14ac:dyDescent="0.2">
      <c r="A96" s="21" t="s">
        <v>48</v>
      </c>
      <c r="B96" s="10" t="s">
        <v>49</v>
      </c>
      <c r="C96" s="3" t="s">
        <v>50</v>
      </c>
      <c r="E96" s="21" t="s">
        <v>51</v>
      </c>
      <c r="F96" s="23">
        <v>80</v>
      </c>
      <c r="G96" s="17">
        <v>0</v>
      </c>
      <c r="H96" s="24">
        <f>F96*G96</f>
        <v>0</v>
      </c>
    </row>
    <row r="97" spans="1:8" x14ac:dyDescent="0.2">
      <c r="G97" s="19"/>
      <c r="H97" s="24" t="s">
        <v>52</v>
      </c>
    </row>
    <row r="98" spans="1:8" x14ac:dyDescent="0.2">
      <c r="A98" s="21" t="s">
        <v>53</v>
      </c>
      <c r="B98" s="10" t="s">
        <v>54</v>
      </c>
      <c r="C98" s="3" t="s">
        <v>36</v>
      </c>
      <c r="G98" s="19"/>
      <c r="H98" s="24">
        <f>H96</f>
        <v>0</v>
      </c>
    </row>
    <row r="99" spans="1:8" x14ac:dyDescent="0.2">
      <c r="G99" s="19"/>
      <c r="H99" s="18"/>
    </row>
    <row r="100" spans="1:8" x14ac:dyDescent="0.2">
      <c r="B100" s="10" t="s">
        <v>37</v>
      </c>
      <c r="C100" s="13" t="s">
        <v>21</v>
      </c>
      <c r="G100" s="19"/>
      <c r="H100" s="18"/>
    </row>
    <row r="101" spans="1:8" x14ac:dyDescent="0.2">
      <c r="B101" s="10" t="s">
        <v>38</v>
      </c>
      <c r="C101" s="3" t="s">
        <v>55</v>
      </c>
      <c r="G101" s="19"/>
      <c r="H101" s="18"/>
    </row>
    <row r="102" spans="1:8" x14ac:dyDescent="0.2">
      <c r="A102" s="21" t="s">
        <v>40</v>
      </c>
      <c r="B102" s="10" t="s">
        <v>41</v>
      </c>
      <c r="C102" s="3" t="s">
        <v>42</v>
      </c>
      <c r="D102" s="22" t="s">
        <v>43</v>
      </c>
      <c r="E102" s="21" t="s">
        <v>44</v>
      </c>
      <c r="F102" s="23" t="s">
        <v>45</v>
      </c>
      <c r="G102" s="17" t="s">
        <v>56</v>
      </c>
      <c r="H102" s="24" t="s">
        <v>57</v>
      </c>
    </row>
    <row r="103" spans="1:8" x14ac:dyDescent="0.2">
      <c r="A103" s="21"/>
      <c r="B103" s="10" t="s">
        <v>58</v>
      </c>
      <c r="C103" s="3" t="s">
        <v>59</v>
      </c>
      <c r="E103" s="21" t="s">
        <v>60</v>
      </c>
      <c r="F103" s="23">
        <v>300</v>
      </c>
      <c r="G103" s="17">
        <v>0</v>
      </c>
      <c r="H103" s="24">
        <f t="shared" ref="H103:H127" si="0">F103*G103</f>
        <v>0</v>
      </c>
    </row>
    <row r="104" spans="1:8" x14ac:dyDescent="0.2">
      <c r="A104" s="21"/>
      <c r="B104" s="10" t="s">
        <v>61</v>
      </c>
      <c r="C104" s="3" t="s">
        <v>62</v>
      </c>
      <c r="E104" s="21" t="s">
        <v>60</v>
      </c>
      <c r="F104" s="23">
        <v>3700</v>
      </c>
      <c r="G104" s="17">
        <v>0</v>
      </c>
      <c r="H104" s="24">
        <f t="shared" si="0"/>
        <v>0</v>
      </c>
    </row>
    <row r="105" spans="1:8" x14ac:dyDescent="0.2">
      <c r="A105" s="21"/>
      <c r="B105" s="10" t="s">
        <v>63</v>
      </c>
      <c r="C105" s="3" t="s">
        <v>64</v>
      </c>
      <c r="E105" s="21" t="s">
        <v>65</v>
      </c>
      <c r="F105" s="23">
        <v>437</v>
      </c>
      <c r="G105" s="17">
        <v>0</v>
      </c>
      <c r="H105" s="24">
        <f t="shared" si="0"/>
        <v>0</v>
      </c>
    </row>
    <row r="106" spans="1:8" x14ac:dyDescent="0.2">
      <c r="A106" s="21"/>
      <c r="B106" s="10" t="s">
        <v>66</v>
      </c>
      <c r="C106" s="3" t="s">
        <v>67</v>
      </c>
      <c r="E106" s="21" t="s">
        <v>65</v>
      </c>
      <c r="F106" s="23">
        <v>200</v>
      </c>
      <c r="G106" s="17">
        <v>0</v>
      </c>
      <c r="H106" s="24">
        <f t="shared" si="0"/>
        <v>0</v>
      </c>
    </row>
    <row r="107" spans="1:8" x14ac:dyDescent="0.2">
      <c r="A107" s="21"/>
      <c r="B107" s="10" t="s">
        <v>68</v>
      </c>
      <c r="C107" s="3" t="s">
        <v>69</v>
      </c>
      <c r="E107" s="21" t="s">
        <v>65</v>
      </c>
      <c r="F107" s="23">
        <v>89</v>
      </c>
      <c r="G107" s="17">
        <v>0</v>
      </c>
      <c r="H107" s="24">
        <f t="shared" si="0"/>
        <v>0</v>
      </c>
    </row>
    <row r="108" spans="1:8" x14ac:dyDescent="0.2">
      <c r="A108" s="21"/>
      <c r="B108" s="10" t="s">
        <v>70</v>
      </c>
      <c r="C108" s="3" t="s">
        <v>71</v>
      </c>
      <c r="E108" s="21" t="s">
        <v>65</v>
      </c>
      <c r="F108" s="23">
        <v>120</v>
      </c>
      <c r="G108" s="17">
        <v>0</v>
      </c>
      <c r="H108" s="24">
        <f t="shared" si="0"/>
        <v>0</v>
      </c>
    </row>
    <row r="109" spans="1:8" x14ac:dyDescent="0.2">
      <c r="A109" s="21"/>
      <c r="B109" s="10" t="s">
        <v>72</v>
      </c>
      <c r="C109" s="3" t="s">
        <v>73</v>
      </c>
      <c r="E109" s="21" t="s">
        <v>60</v>
      </c>
      <c r="F109" s="23">
        <v>50</v>
      </c>
      <c r="G109" s="17">
        <v>0</v>
      </c>
      <c r="H109" s="24">
        <f t="shared" si="0"/>
        <v>0</v>
      </c>
    </row>
    <row r="110" spans="1:8" x14ac:dyDescent="0.2">
      <c r="A110" s="21"/>
      <c r="B110" s="10" t="s">
        <v>74</v>
      </c>
      <c r="C110" s="3" t="s">
        <v>75</v>
      </c>
      <c r="E110" s="21" t="s">
        <v>60</v>
      </c>
      <c r="F110" s="23">
        <v>100</v>
      </c>
      <c r="G110" s="17">
        <v>0</v>
      </c>
      <c r="H110" s="24">
        <f t="shared" si="0"/>
        <v>0</v>
      </c>
    </row>
    <row r="111" spans="1:8" x14ac:dyDescent="0.2">
      <c r="A111" s="21"/>
      <c r="B111" s="10" t="s">
        <v>76</v>
      </c>
      <c r="C111" s="3" t="s">
        <v>77</v>
      </c>
      <c r="E111" s="21" t="s">
        <v>65</v>
      </c>
      <c r="F111" s="23">
        <v>336</v>
      </c>
      <c r="G111" s="17">
        <v>0</v>
      </c>
      <c r="H111" s="24">
        <f t="shared" si="0"/>
        <v>0</v>
      </c>
    </row>
    <row r="112" spans="1:8" x14ac:dyDescent="0.2">
      <c r="A112" s="21"/>
      <c r="B112" s="10" t="s">
        <v>78</v>
      </c>
      <c r="C112" s="3" t="s">
        <v>79</v>
      </c>
      <c r="E112" s="21" t="s">
        <v>65</v>
      </c>
      <c r="F112" s="23">
        <v>12</v>
      </c>
      <c r="G112" s="17">
        <v>0</v>
      </c>
      <c r="H112" s="24">
        <f t="shared" si="0"/>
        <v>0</v>
      </c>
    </row>
    <row r="113" spans="1:8" x14ac:dyDescent="0.2">
      <c r="A113" s="21"/>
      <c r="B113" s="10" t="s">
        <v>80</v>
      </c>
      <c r="C113" s="3" t="s">
        <v>81</v>
      </c>
      <c r="E113" s="21" t="s">
        <v>65</v>
      </c>
      <c r="F113" s="23">
        <v>2</v>
      </c>
      <c r="G113" s="17">
        <v>0</v>
      </c>
      <c r="H113" s="24">
        <f t="shared" si="0"/>
        <v>0</v>
      </c>
    </row>
    <row r="114" spans="1:8" x14ac:dyDescent="0.2">
      <c r="A114" s="21"/>
      <c r="B114" s="10" t="s">
        <v>82</v>
      </c>
      <c r="C114" s="3" t="s">
        <v>83</v>
      </c>
      <c r="E114" s="21" t="s">
        <v>65</v>
      </c>
      <c r="F114" s="23">
        <v>152</v>
      </c>
      <c r="G114" s="17">
        <v>0</v>
      </c>
      <c r="H114" s="24">
        <f t="shared" si="0"/>
        <v>0</v>
      </c>
    </row>
    <row r="115" spans="1:8" x14ac:dyDescent="0.2">
      <c r="A115" s="21"/>
      <c r="B115" s="10" t="s">
        <v>84</v>
      </c>
      <c r="C115" s="3" t="s">
        <v>85</v>
      </c>
      <c r="E115" s="21" t="s">
        <v>65</v>
      </c>
      <c r="F115" s="23">
        <v>4</v>
      </c>
      <c r="G115" s="17">
        <v>0</v>
      </c>
      <c r="H115" s="24">
        <f t="shared" si="0"/>
        <v>0</v>
      </c>
    </row>
    <row r="116" spans="1:8" x14ac:dyDescent="0.2">
      <c r="A116" s="21"/>
      <c r="B116" s="10" t="s">
        <v>86</v>
      </c>
      <c r="C116" s="3" t="s">
        <v>87</v>
      </c>
      <c r="E116" s="21" t="s">
        <v>65</v>
      </c>
      <c r="F116" s="23">
        <v>2</v>
      </c>
      <c r="G116" s="17">
        <v>0</v>
      </c>
      <c r="H116" s="24">
        <f t="shared" si="0"/>
        <v>0</v>
      </c>
    </row>
    <row r="117" spans="1:8" x14ac:dyDescent="0.2">
      <c r="A117" s="21"/>
      <c r="B117" s="10" t="s">
        <v>88</v>
      </c>
      <c r="C117" s="3" t="s">
        <v>89</v>
      </c>
      <c r="E117" s="21" t="s">
        <v>65</v>
      </c>
      <c r="F117" s="23">
        <v>8</v>
      </c>
      <c r="G117" s="17">
        <v>0</v>
      </c>
      <c r="H117" s="24">
        <f t="shared" si="0"/>
        <v>0</v>
      </c>
    </row>
    <row r="118" spans="1:8" x14ac:dyDescent="0.2">
      <c r="A118" s="21"/>
      <c r="B118" s="10" t="s">
        <v>90</v>
      </c>
      <c r="C118" s="3" t="s">
        <v>91</v>
      </c>
      <c r="E118" s="21" t="s">
        <v>65</v>
      </c>
      <c r="F118" s="23">
        <v>4</v>
      </c>
      <c r="G118" s="17">
        <v>0</v>
      </c>
      <c r="H118" s="24">
        <f t="shared" si="0"/>
        <v>0</v>
      </c>
    </row>
    <row r="119" spans="1:8" x14ac:dyDescent="0.2">
      <c r="A119" s="21"/>
      <c r="B119" s="10" t="s">
        <v>92</v>
      </c>
      <c r="C119" s="3" t="s">
        <v>93</v>
      </c>
      <c r="E119" s="21" t="s">
        <v>65</v>
      </c>
      <c r="F119" s="23">
        <v>3</v>
      </c>
      <c r="G119" s="17">
        <v>0</v>
      </c>
      <c r="H119" s="24">
        <f t="shared" si="0"/>
        <v>0</v>
      </c>
    </row>
    <row r="120" spans="1:8" x14ac:dyDescent="0.2">
      <c r="A120" s="21"/>
      <c r="B120" s="10" t="s">
        <v>94</v>
      </c>
      <c r="C120" s="3" t="s">
        <v>95</v>
      </c>
      <c r="E120" s="21" t="s">
        <v>65</v>
      </c>
      <c r="F120" s="23">
        <v>8</v>
      </c>
      <c r="G120" s="17">
        <v>0</v>
      </c>
      <c r="H120" s="24">
        <f t="shared" si="0"/>
        <v>0</v>
      </c>
    </row>
    <row r="121" spans="1:8" x14ac:dyDescent="0.2">
      <c r="A121" s="21"/>
      <c r="B121" s="10" t="s">
        <v>96</v>
      </c>
      <c r="C121" s="3" t="s">
        <v>97</v>
      </c>
      <c r="E121" s="21" t="s">
        <v>65</v>
      </c>
      <c r="F121" s="23">
        <v>1</v>
      </c>
      <c r="G121" s="17">
        <v>0</v>
      </c>
      <c r="H121" s="24">
        <f t="shared" si="0"/>
        <v>0</v>
      </c>
    </row>
    <row r="122" spans="1:8" x14ac:dyDescent="0.2">
      <c r="A122" s="21"/>
      <c r="B122" s="10" t="s">
        <v>98</v>
      </c>
      <c r="C122" s="3" t="s">
        <v>99</v>
      </c>
      <c r="E122" s="21" t="s">
        <v>65</v>
      </c>
      <c r="F122" s="23">
        <v>1</v>
      </c>
      <c r="G122" s="17">
        <v>0</v>
      </c>
      <c r="H122" s="24">
        <f t="shared" si="0"/>
        <v>0</v>
      </c>
    </row>
    <row r="123" spans="1:8" x14ac:dyDescent="0.2">
      <c r="A123" s="21"/>
      <c r="B123" s="10" t="s">
        <v>100</v>
      </c>
      <c r="C123" s="3" t="s">
        <v>101</v>
      </c>
      <c r="E123" s="21" t="s">
        <v>65</v>
      </c>
      <c r="F123" s="23">
        <v>4650</v>
      </c>
      <c r="G123" s="17">
        <v>0</v>
      </c>
      <c r="H123" s="24">
        <f t="shared" si="0"/>
        <v>0</v>
      </c>
    </row>
    <row r="124" spans="1:8" x14ac:dyDescent="0.2">
      <c r="A124" s="21"/>
      <c r="B124" s="10" t="s">
        <v>102</v>
      </c>
      <c r="C124" s="3" t="s">
        <v>103</v>
      </c>
      <c r="E124" s="21" t="s">
        <v>65</v>
      </c>
      <c r="F124" s="23">
        <v>128</v>
      </c>
      <c r="G124" s="17">
        <v>0</v>
      </c>
      <c r="H124" s="24">
        <f t="shared" si="0"/>
        <v>0</v>
      </c>
    </row>
    <row r="125" spans="1:8" x14ac:dyDescent="0.2">
      <c r="A125" s="21"/>
      <c r="B125" s="10" t="s">
        <v>104</v>
      </c>
      <c r="C125" s="3" t="s">
        <v>105</v>
      </c>
      <c r="E125" s="21" t="s">
        <v>65</v>
      </c>
      <c r="F125" s="23">
        <v>1000</v>
      </c>
      <c r="G125" s="17">
        <v>0</v>
      </c>
      <c r="H125" s="24">
        <f t="shared" si="0"/>
        <v>0</v>
      </c>
    </row>
    <row r="126" spans="1:8" x14ac:dyDescent="0.2">
      <c r="A126" s="21"/>
      <c r="B126" s="10" t="s">
        <v>106</v>
      </c>
      <c r="C126" s="3" t="s">
        <v>107</v>
      </c>
      <c r="E126" s="21" t="s">
        <v>65</v>
      </c>
      <c r="F126" s="23">
        <v>4200</v>
      </c>
      <c r="G126" s="17">
        <v>0</v>
      </c>
      <c r="H126" s="24">
        <f t="shared" si="0"/>
        <v>0</v>
      </c>
    </row>
    <row r="127" spans="1:8" x14ac:dyDescent="0.2">
      <c r="A127" s="21"/>
      <c r="B127" s="10" t="s">
        <v>108</v>
      </c>
      <c r="C127" s="3" t="s">
        <v>109</v>
      </c>
      <c r="E127" s="21" t="s">
        <v>65</v>
      </c>
      <c r="F127" s="23">
        <v>24</v>
      </c>
      <c r="G127" s="17">
        <v>0</v>
      </c>
      <c r="H127" s="24">
        <f t="shared" si="0"/>
        <v>0</v>
      </c>
    </row>
    <row r="128" spans="1:8" x14ac:dyDescent="0.2">
      <c r="G128" s="19"/>
      <c r="H128" s="24" t="s">
        <v>52</v>
      </c>
    </row>
    <row r="129" spans="1:8" x14ac:dyDescent="0.2">
      <c r="A129" s="21"/>
      <c r="B129" s="10" t="s">
        <v>54</v>
      </c>
      <c r="C129" s="3" t="s">
        <v>110</v>
      </c>
      <c r="G129" s="19"/>
      <c r="H129" s="24">
        <f>H103+H104+H105+H106+H107+H108+H109+H110+H111+H112+H113+H114+H115+H116+H117+H118+H119+H120+H121+H122+H123+H124+H125+H126+H127</f>
        <v>0</v>
      </c>
    </row>
    <row r="130" spans="1:8" x14ac:dyDescent="0.2">
      <c r="A130" s="21"/>
      <c r="B130" s="10"/>
      <c r="C130" s="3" t="s">
        <v>111</v>
      </c>
      <c r="G130" s="19"/>
      <c r="H130" s="24">
        <f>H129/60</f>
        <v>0</v>
      </c>
    </row>
    <row r="131" spans="1:8" x14ac:dyDescent="0.2">
      <c r="G131" s="19"/>
      <c r="H131" s="24" t="s">
        <v>52</v>
      </c>
    </row>
    <row r="132" spans="1:8" x14ac:dyDescent="0.2">
      <c r="A132" s="21"/>
      <c r="B132" s="10" t="s">
        <v>54</v>
      </c>
      <c r="C132" s="3" t="s">
        <v>21</v>
      </c>
      <c r="D132" s="22">
        <v>0</v>
      </c>
      <c r="E132" s="21" t="s">
        <v>112</v>
      </c>
      <c r="G132" s="19"/>
      <c r="H132" s="24">
        <f>H130*D132</f>
        <v>0</v>
      </c>
    </row>
    <row r="133" spans="1:8" x14ac:dyDescent="0.2">
      <c r="G133" s="19"/>
      <c r="H133" s="18"/>
    </row>
    <row r="134" spans="1:8" x14ac:dyDescent="0.2">
      <c r="B134" s="10" t="s">
        <v>37</v>
      </c>
      <c r="C134" s="13" t="s">
        <v>22</v>
      </c>
      <c r="G134" s="19"/>
      <c r="H134" s="18"/>
    </row>
    <row r="135" spans="1:8" x14ac:dyDescent="0.2">
      <c r="B135" s="10" t="s">
        <v>38</v>
      </c>
      <c r="C135" s="3" t="s">
        <v>113</v>
      </c>
      <c r="G135" s="19"/>
      <c r="H135" s="18"/>
    </row>
    <row r="136" spans="1:8" x14ac:dyDescent="0.2">
      <c r="A136" s="21"/>
      <c r="B136" s="10" t="s">
        <v>41</v>
      </c>
      <c r="C136" s="3" t="s">
        <v>42</v>
      </c>
      <c r="D136" s="22" t="s">
        <v>43</v>
      </c>
      <c r="E136" s="21" t="s">
        <v>44</v>
      </c>
      <c r="F136" s="23" t="s">
        <v>45</v>
      </c>
      <c r="G136" s="17" t="s">
        <v>46</v>
      </c>
      <c r="H136" s="24" t="s">
        <v>47</v>
      </c>
    </row>
    <row r="137" spans="1:8" x14ac:dyDescent="0.2">
      <c r="A137" s="21"/>
      <c r="B137" s="10" t="s">
        <v>114</v>
      </c>
      <c r="C137" s="3" t="s">
        <v>115</v>
      </c>
      <c r="E137" s="21" t="s">
        <v>65</v>
      </c>
      <c r="F137" s="23">
        <v>2650</v>
      </c>
      <c r="G137" s="17">
        <v>0</v>
      </c>
      <c r="H137" s="24">
        <f t="shared" ref="H137:H147" si="1">F137*G137</f>
        <v>0</v>
      </c>
    </row>
    <row r="138" spans="1:8" x14ac:dyDescent="0.2">
      <c r="A138" s="21"/>
      <c r="B138" s="10" t="s">
        <v>116</v>
      </c>
      <c r="C138" s="3" t="s">
        <v>117</v>
      </c>
      <c r="E138" s="21" t="s">
        <v>65</v>
      </c>
      <c r="F138" s="23">
        <v>1000</v>
      </c>
      <c r="G138" s="17">
        <v>0</v>
      </c>
      <c r="H138" s="24">
        <f t="shared" si="1"/>
        <v>0</v>
      </c>
    </row>
    <row r="139" spans="1:8" x14ac:dyDescent="0.2">
      <c r="A139" s="21"/>
      <c r="B139" s="10" t="s">
        <v>118</v>
      </c>
      <c r="C139" s="3" t="s">
        <v>119</v>
      </c>
      <c r="E139" s="21" t="s">
        <v>65</v>
      </c>
      <c r="F139" s="23">
        <v>800</v>
      </c>
      <c r="G139" s="17">
        <v>0</v>
      </c>
      <c r="H139" s="24">
        <f t="shared" si="1"/>
        <v>0</v>
      </c>
    </row>
    <row r="140" spans="1:8" x14ac:dyDescent="0.2">
      <c r="A140" s="21"/>
      <c r="B140" s="10" t="s">
        <v>120</v>
      </c>
      <c r="C140" s="3" t="s">
        <v>121</v>
      </c>
      <c r="E140" s="21" t="s">
        <v>65</v>
      </c>
      <c r="F140" s="23">
        <v>120</v>
      </c>
      <c r="G140" s="17">
        <v>0</v>
      </c>
      <c r="H140" s="24">
        <f t="shared" si="1"/>
        <v>0</v>
      </c>
    </row>
    <row r="141" spans="1:8" x14ac:dyDescent="0.2">
      <c r="A141" s="21"/>
      <c r="B141" s="10" t="s">
        <v>122</v>
      </c>
      <c r="C141" s="3" t="s">
        <v>123</v>
      </c>
      <c r="E141" s="21" t="s">
        <v>60</v>
      </c>
      <c r="F141" s="23">
        <v>315</v>
      </c>
      <c r="G141" s="17">
        <v>0</v>
      </c>
      <c r="H141" s="24">
        <f t="shared" si="1"/>
        <v>0</v>
      </c>
    </row>
    <row r="142" spans="1:8" x14ac:dyDescent="0.2">
      <c r="A142" s="21"/>
      <c r="B142" s="10" t="s">
        <v>124</v>
      </c>
      <c r="C142" s="3" t="s">
        <v>125</v>
      </c>
      <c r="E142" s="21" t="s">
        <v>65</v>
      </c>
      <c r="F142" s="23">
        <v>25</v>
      </c>
      <c r="G142" s="17">
        <v>0</v>
      </c>
      <c r="H142" s="24">
        <f t="shared" si="1"/>
        <v>0</v>
      </c>
    </row>
    <row r="143" spans="1:8" x14ac:dyDescent="0.2">
      <c r="A143" s="21"/>
      <c r="B143" s="10" t="s">
        <v>126</v>
      </c>
      <c r="C143" s="3" t="s">
        <v>127</v>
      </c>
      <c r="E143" s="21" t="s">
        <v>60</v>
      </c>
      <c r="F143" s="23">
        <v>3885</v>
      </c>
      <c r="G143" s="17">
        <v>0</v>
      </c>
      <c r="H143" s="24">
        <f t="shared" si="1"/>
        <v>0</v>
      </c>
    </row>
    <row r="144" spans="1:8" x14ac:dyDescent="0.2">
      <c r="A144" s="21"/>
      <c r="B144" s="10" t="s">
        <v>128</v>
      </c>
      <c r="C144" s="3" t="s">
        <v>129</v>
      </c>
      <c r="E144" s="21" t="s">
        <v>65</v>
      </c>
      <c r="F144" s="23">
        <v>437</v>
      </c>
      <c r="G144" s="17">
        <v>0</v>
      </c>
      <c r="H144" s="24">
        <f t="shared" si="1"/>
        <v>0</v>
      </c>
    </row>
    <row r="145" spans="1:8" x14ac:dyDescent="0.2">
      <c r="A145" s="21"/>
      <c r="B145" s="10" t="s">
        <v>130</v>
      </c>
      <c r="C145" s="3" t="s">
        <v>131</v>
      </c>
      <c r="E145" s="21" t="s">
        <v>65</v>
      </c>
      <c r="F145" s="23">
        <v>200</v>
      </c>
      <c r="G145" s="17">
        <v>0</v>
      </c>
      <c r="H145" s="24">
        <f t="shared" si="1"/>
        <v>0</v>
      </c>
    </row>
    <row r="146" spans="1:8" x14ac:dyDescent="0.2">
      <c r="A146" s="21"/>
      <c r="B146" s="10" t="s">
        <v>132</v>
      </c>
      <c r="C146" s="3" t="s">
        <v>133</v>
      </c>
      <c r="E146" s="21" t="s">
        <v>65</v>
      </c>
      <c r="F146" s="23">
        <v>89</v>
      </c>
      <c r="G146" s="17">
        <v>0</v>
      </c>
      <c r="H146" s="24">
        <f t="shared" si="1"/>
        <v>0</v>
      </c>
    </row>
    <row r="147" spans="1:8" x14ac:dyDescent="0.2">
      <c r="A147" s="21"/>
      <c r="B147" s="10" t="s">
        <v>134</v>
      </c>
      <c r="C147" s="3" t="s">
        <v>135</v>
      </c>
      <c r="E147" s="21" t="s">
        <v>60</v>
      </c>
      <c r="F147" s="23">
        <v>52.5</v>
      </c>
      <c r="G147" s="17">
        <v>0</v>
      </c>
      <c r="H147" s="24">
        <f t="shared" si="1"/>
        <v>0</v>
      </c>
    </row>
    <row r="148" spans="1:8" x14ac:dyDescent="0.2">
      <c r="C148" s="3" t="s">
        <v>136</v>
      </c>
      <c r="G148" s="19"/>
      <c r="H148" s="18"/>
    </row>
    <row r="149" spans="1:8" x14ac:dyDescent="0.2">
      <c r="A149" s="21"/>
      <c r="B149" s="10" t="s">
        <v>137</v>
      </c>
      <c r="C149" s="3" t="s">
        <v>138</v>
      </c>
      <c r="E149" s="21" t="s">
        <v>60</v>
      </c>
      <c r="F149" s="23">
        <v>105</v>
      </c>
      <c r="G149" s="17">
        <v>0</v>
      </c>
      <c r="H149" s="24">
        <f>F149*G149</f>
        <v>0</v>
      </c>
    </row>
    <row r="150" spans="1:8" x14ac:dyDescent="0.2">
      <c r="C150" s="3" t="s">
        <v>136</v>
      </c>
      <c r="G150" s="19"/>
      <c r="H150" s="18"/>
    </row>
    <row r="151" spans="1:8" x14ac:dyDescent="0.2">
      <c r="A151" s="21"/>
      <c r="B151" s="10" t="s">
        <v>139</v>
      </c>
      <c r="C151" s="3" t="s">
        <v>140</v>
      </c>
      <c r="E151" s="21" t="s">
        <v>65</v>
      </c>
      <c r="F151" s="23">
        <v>128</v>
      </c>
      <c r="G151" s="17">
        <v>0</v>
      </c>
      <c r="H151" s="24">
        <f>F151*G151</f>
        <v>0</v>
      </c>
    </row>
    <row r="152" spans="1:8" x14ac:dyDescent="0.2">
      <c r="A152" s="21"/>
      <c r="B152" s="10" t="s">
        <v>141</v>
      </c>
      <c r="C152" s="3" t="s">
        <v>142</v>
      </c>
      <c r="E152" s="21" t="s">
        <v>65</v>
      </c>
      <c r="F152" s="23">
        <v>128</v>
      </c>
      <c r="G152" s="17">
        <v>0</v>
      </c>
      <c r="H152" s="24">
        <f>F152*G152</f>
        <v>0</v>
      </c>
    </row>
    <row r="153" spans="1:8" x14ac:dyDescent="0.2">
      <c r="A153" s="21"/>
      <c r="B153" s="10" t="s">
        <v>143</v>
      </c>
      <c r="C153" s="3" t="s">
        <v>144</v>
      </c>
      <c r="E153" s="21" t="s">
        <v>65</v>
      </c>
      <c r="F153" s="23">
        <v>4200</v>
      </c>
      <c r="G153" s="17">
        <v>0</v>
      </c>
      <c r="H153" s="24">
        <f>F153*G153</f>
        <v>0</v>
      </c>
    </row>
    <row r="154" spans="1:8" x14ac:dyDescent="0.2">
      <c r="A154" s="21"/>
      <c r="B154" s="10" t="s">
        <v>145</v>
      </c>
      <c r="C154" s="3" t="s">
        <v>146</v>
      </c>
      <c r="E154" s="21" t="s">
        <v>147</v>
      </c>
      <c r="F154" s="23">
        <v>2400</v>
      </c>
      <c r="G154" s="17">
        <v>0</v>
      </c>
      <c r="H154" s="24">
        <f>F154*G154</f>
        <v>0</v>
      </c>
    </row>
    <row r="155" spans="1:8" x14ac:dyDescent="0.2">
      <c r="A155" s="21"/>
      <c r="B155" s="10" t="s">
        <v>148</v>
      </c>
      <c r="C155" s="3" t="s">
        <v>149</v>
      </c>
      <c r="E155" s="21" t="s">
        <v>65</v>
      </c>
      <c r="F155" s="23">
        <v>24</v>
      </c>
      <c r="G155" s="17">
        <v>0</v>
      </c>
      <c r="H155" s="24">
        <f>F155*G155</f>
        <v>0</v>
      </c>
    </row>
    <row r="156" spans="1:8" x14ac:dyDescent="0.2">
      <c r="G156" s="19"/>
      <c r="H156" s="24" t="s">
        <v>52</v>
      </c>
    </row>
    <row r="157" spans="1:8" x14ac:dyDescent="0.2">
      <c r="A157" s="21"/>
      <c r="B157" s="10" t="s">
        <v>54</v>
      </c>
      <c r="C157" s="3" t="s">
        <v>22</v>
      </c>
      <c r="G157" s="19"/>
      <c r="H157" s="24">
        <f>H137+H138+H139+H140+H141+H142+H143+H144+H145+H146+H147+H149+H151+H152+H153+H154+H155</f>
        <v>0</v>
      </c>
    </row>
    <row r="158" spans="1:8" x14ac:dyDescent="0.2">
      <c r="G158" s="19"/>
      <c r="H158" s="18"/>
    </row>
    <row r="159" spans="1:8" x14ac:dyDescent="0.2">
      <c r="B159" s="10" t="s">
        <v>37</v>
      </c>
      <c r="C159" s="13" t="s">
        <v>150</v>
      </c>
      <c r="G159" s="19"/>
      <c r="H159" s="18"/>
    </row>
    <row r="160" spans="1:8" x14ac:dyDescent="0.2">
      <c r="B160" s="10" t="s">
        <v>38</v>
      </c>
      <c r="C160" s="3" t="s">
        <v>55</v>
      </c>
      <c r="G160" s="19"/>
      <c r="H160" s="18"/>
    </row>
    <row r="161" spans="1:8" x14ac:dyDescent="0.2">
      <c r="A161" s="21"/>
      <c r="B161" s="10" t="s">
        <v>41</v>
      </c>
      <c r="C161" s="3" t="s">
        <v>42</v>
      </c>
      <c r="D161" s="22" t="s">
        <v>43</v>
      </c>
      <c r="E161" s="21" t="s">
        <v>44</v>
      </c>
      <c r="F161" s="23" t="s">
        <v>45</v>
      </c>
      <c r="G161" s="17" t="s">
        <v>56</v>
      </c>
      <c r="H161" s="24" t="s">
        <v>57</v>
      </c>
    </row>
    <row r="162" spans="1:8" x14ac:dyDescent="0.2">
      <c r="A162" s="21"/>
      <c r="B162" s="10" t="s">
        <v>151</v>
      </c>
      <c r="C162" s="3" t="s">
        <v>152</v>
      </c>
      <c r="E162" s="21" t="s">
        <v>60</v>
      </c>
      <c r="F162" s="23">
        <v>580</v>
      </c>
      <c r="G162" s="17">
        <v>0</v>
      </c>
      <c r="H162" s="24">
        <f t="shared" ref="H162:H174" si="2">F162*G162</f>
        <v>0</v>
      </c>
    </row>
    <row r="163" spans="1:8" x14ac:dyDescent="0.2">
      <c r="A163" s="21"/>
      <c r="B163" s="10" t="s">
        <v>153</v>
      </c>
      <c r="C163" s="3" t="s">
        <v>154</v>
      </c>
      <c r="E163" s="21" t="s">
        <v>60</v>
      </c>
      <c r="F163" s="23">
        <v>100</v>
      </c>
      <c r="G163" s="17">
        <v>0</v>
      </c>
      <c r="H163" s="24">
        <f t="shared" si="2"/>
        <v>0</v>
      </c>
    </row>
    <row r="164" spans="1:8" x14ac:dyDescent="0.2">
      <c r="A164" s="21"/>
      <c r="B164" s="10" t="s">
        <v>155</v>
      </c>
      <c r="C164" s="3" t="s">
        <v>156</v>
      </c>
      <c r="E164" s="21" t="s">
        <v>60</v>
      </c>
      <c r="F164" s="23">
        <v>4260</v>
      </c>
      <c r="G164" s="17">
        <v>0</v>
      </c>
      <c r="H164" s="24">
        <f t="shared" si="2"/>
        <v>0</v>
      </c>
    </row>
    <row r="165" spans="1:8" x14ac:dyDescent="0.2">
      <c r="A165" s="21"/>
      <c r="B165" s="10" t="s">
        <v>157</v>
      </c>
      <c r="C165" s="3" t="s">
        <v>158</v>
      </c>
      <c r="E165" s="21" t="s">
        <v>60</v>
      </c>
      <c r="F165" s="23">
        <v>3570</v>
      </c>
      <c r="G165" s="17">
        <v>0</v>
      </c>
      <c r="H165" s="24">
        <f t="shared" si="2"/>
        <v>0</v>
      </c>
    </row>
    <row r="166" spans="1:8" x14ac:dyDescent="0.2">
      <c r="A166" s="21"/>
      <c r="B166" s="10" t="s">
        <v>159</v>
      </c>
      <c r="C166" s="3" t="s">
        <v>160</v>
      </c>
      <c r="E166" s="21" t="s">
        <v>60</v>
      </c>
      <c r="F166" s="23">
        <v>100</v>
      </c>
      <c r="G166" s="17">
        <v>0</v>
      </c>
      <c r="H166" s="24">
        <f t="shared" si="2"/>
        <v>0</v>
      </c>
    </row>
    <row r="167" spans="1:8" x14ac:dyDescent="0.2">
      <c r="A167" s="21"/>
      <c r="B167" s="10" t="s">
        <v>161</v>
      </c>
      <c r="C167" s="3" t="s">
        <v>162</v>
      </c>
      <c r="E167" s="21" t="s">
        <v>60</v>
      </c>
      <c r="F167" s="23">
        <v>2200</v>
      </c>
      <c r="G167" s="17">
        <v>0</v>
      </c>
      <c r="H167" s="24">
        <f t="shared" si="2"/>
        <v>0</v>
      </c>
    </row>
    <row r="168" spans="1:8" x14ac:dyDescent="0.2">
      <c r="A168" s="21"/>
      <c r="B168" s="10" t="s">
        <v>163</v>
      </c>
      <c r="C168" s="3" t="s">
        <v>164</v>
      </c>
      <c r="E168" s="21" t="s">
        <v>60</v>
      </c>
      <c r="F168" s="23">
        <v>100</v>
      </c>
      <c r="G168" s="17">
        <v>0</v>
      </c>
      <c r="H168" s="24">
        <f t="shared" si="2"/>
        <v>0</v>
      </c>
    </row>
    <row r="169" spans="1:8" x14ac:dyDescent="0.2">
      <c r="A169" s="21"/>
      <c r="B169" s="10" t="s">
        <v>165</v>
      </c>
      <c r="C169" s="3" t="s">
        <v>166</v>
      </c>
      <c r="E169" s="21" t="s">
        <v>60</v>
      </c>
      <c r="F169" s="23">
        <v>60</v>
      </c>
      <c r="G169" s="17">
        <v>0</v>
      </c>
      <c r="H169" s="24">
        <f t="shared" si="2"/>
        <v>0</v>
      </c>
    </row>
    <row r="170" spans="1:8" x14ac:dyDescent="0.2">
      <c r="A170" s="21"/>
      <c r="B170" s="10" t="s">
        <v>167</v>
      </c>
      <c r="C170" s="3" t="s">
        <v>168</v>
      </c>
      <c r="E170" s="21" t="s">
        <v>60</v>
      </c>
      <c r="F170" s="23">
        <v>150</v>
      </c>
      <c r="G170" s="17">
        <v>0</v>
      </c>
      <c r="H170" s="24">
        <f t="shared" si="2"/>
        <v>0</v>
      </c>
    </row>
    <row r="171" spans="1:8" x14ac:dyDescent="0.2">
      <c r="A171" s="21"/>
      <c r="B171" s="10" t="s">
        <v>169</v>
      </c>
      <c r="C171" s="3" t="s">
        <v>170</v>
      </c>
      <c r="E171" s="21" t="s">
        <v>60</v>
      </c>
      <c r="F171" s="23">
        <v>9</v>
      </c>
      <c r="G171" s="17">
        <v>0</v>
      </c>
      <c r="H171" s="24">
        <f t="shared" si="2"/>
        <v>0</v>
      </c>
    </row>
    <row r="172" spans="1:8" x14ac:dyDescent="0.2">
      <c r="A172" s="21"/>
      <c r="B172" s="10" t="s">
        <v>171</v>
      </c>
      <c r="C172" s="3" t="s">
        <v>172</v>
      </c>
      <c r="E172" s="21" t="s">
        <v>60</v>
      </c>
      <c r="F172" s="23">
        <v>125</v>
      </c>
      <c r="G172" s="17">
        <v>0</v>
      </c>
      <c r="H172" s="24">
        <f t="shared" si="2"/>
        <v>0</v>
      </c>
    </row>
    <row r="173" spans="1:8" x14ac:dyDescent="0.2">
      <c r="A173" s="21"/>
      <c r="B173" s="10" t="s">
        <v>173</v>
      </c>
      <c r="C173" s="3" t="s">
        <v>174</v>
      </c>
      <c r="E173" s="21" t="s">
        <v>60</v>
      </c>
      <c r="F173" s="23">
        <v>150</v>
      </c>
      <c r="G173" s="17">
        <v>0</v>
      </c>
      <c r="H173" s="24">
        <f t="shared" si="2"/>
        <v>0</v>
      </c>
    </row>
    <row r="174" spans="1:8" x14ac:dyDescent="0.2">
      <c r="A174" s="21"/>
      <c r="B174" s="10" t="s">
        <v>175</v>
      </c>
      <c r="C174" s="3" t="s">
        <v>176</v>
      </c>
      <c r="E174" s="21" t="s">
        <v>60</v>
      </c>
      <c r="F174" s="23">
        <v>20</v>
      </c>
      <c r="G174" s="17">
        <v>0</v>
      </c>
      <c r="H174" s="24">
        <f t="shared" si="2"/>
        <v>0</v>
      </c>
    </row>
    <row r="175" spans="1:8" x14ac:dyDescent="0.2">
      <c r="G175" s="19"/>
      <c r="H175" s="24" t="s">
        <v>52</v>
      </c>
    </row>
    <row r="176" spans="1:8" x14ac:dyDescent="0.2">
      <c r="A176" s="21"/>
      <c r="B176" s="10" t="s">
        <v>54</v>
      </c>
      <c r="C176" s="3" t="s">
        <v>110</v>
      </c>
      <c r="G176" s="19"/>
      <c r="H176" s="24">
        <f>H162+H163+H164+H165+H166+H167+H168+H169+H170+H171+H172+H173+H174</f>
        <v>0</v>
      </c>
    </row>
    <row r="177" spans="1:8" x14ac:dyDescent="0.2">
      <c r="A177" s="21"/>
      <c r="B177" s="10"/>
      <c r="C177" s="3" t="s">
        <v>111</v>
      </c>
      <c r="G177" s="19"/>
      <c r="H177" s="24">
        <f>H176/60</f>
        <v>0</v>
      </c>
    </row>
    <row r="178" spans="1:8" x14ac:dyDescent="0.2">
      <c r="G178" s="19"/>
      <c r="H178" s="24" t="s">
        <v>52</v>
      </c>
    </row>
    <row r="179" spans="1:8" x14ac:dyDescent="0.2">
      <c r="A179" s="21"/>
      <c r="B179" s="10" t="s">
        <v>54</v>
      </c>
      <c r="C179" s="3" t="s">
        <v>150</v>
      </c>
      <c r="D179" s="22">
        <v>0</v>
      </c>
      <c r="E179" s="21" t="s">
        <v>112</v>
      </c>
      <c r="G179" s="19"/>
      <c r="H179" s="24">
        <f>H177*D179</f>
        <v>0</v>
      </c>
    </row>
    <row r="180" spans="1:8" x14ac:dyDescent="0.2">
      <c r="G180" s="19"/>
      <c r="H180" s="18"/>
    </row>
    <row r="181" spans="1:8" x14ac:dyDescent="0.2">
      <c r="B181" s="10" t="s">
        <v>37</v>
      </c>
      <c r="C181" s="13" t="s">
        <v>24</v>
      </c>
      <c r="G181" s="19"/>
      <c r="H181" s="18"/>
    </row>
    <row r="182" spans="1:8" x14ac:dyDescent="0.2">
      <c r="B182" s="10" t="s">
        <v>38</v>
      </c>
      <c r="C182" s="3" t="s">
        <v>113</v>
      </c>
      <c r="G182" s="19"/>
      <c r="H182" s="18"/>
    </row>
    <row r="183" spans="1:8" x14ac:dyDescent="0.2">
      <c r="A183" s="21"/>
      <c r="B183" s="10" t="s">
        <v>41</v>
      </c>
      <c r="C183" s="3" t="s">
        <v>42</v>
      </c>
      <c r="D183" s="22" t="s">
        <v>43</v>
      </c>
      <c r="E183" s="21" t="s">
        <v>44</v>
      </c>
      <c r="F183" s="23" t="s">
        <v>45</v>
      </c>
      <c r="G183" s="17" t="s">
        <v>46</v>
      </c>
      <c r="H183" s="24" t="s">
        <v>47</v>
      </c>
    </row>
    <row r="184" spans="1:8" x14ac:dyDescent="0.2">
      <c r="A184" s="21"/>
      <c r="B184" s="10" t="s">
        <v>177</v>
      </c>
      <c r="C184" s="3" t="s">
        <v>178</v>
      </c>
      <c r="E184" s="21" t="s">
        <v>60</v>
      </c>
      <c r="F184" s="23">
        <v>609</v>
      </c>
      <c r="G184" s="17">
        <v>0</v>
      </c>
      <c r="H184" s="24">
        <f t="shared" ref="H184:H196" si="3">F184*G184</f>
        <v>0</v>
      </c>
    </row>
    <row r="185" spans="1:8" x14ac:dyDescent="0.2">
      <c r="A185" s="21"/>
      <c r="B185" s="10" t="s">
        <v>179</v>
      </c>
      <c r="C185" s="3" t="s">
        <v>180</v>
      </c>
      <c r="E185" s="21" t="s">
        <v>60</v>
      </c>
      <c r="F185" s="23">
        <v>105</v>
      </c>
      <c r="G185" s="17">
        <v>0</v>
      </c>
      <c r="H185" s="24">
        <f t="shared" si="3"/>
        <v>0</v>
      </c>
    </row>
    <row r="186" spans="1:8" x14ac:dyDescent="0.2">
      <c r="A186" s="21"/>
      <c r="B186" s="10" t="s">
        <v>181</v>
      </c>
      <c r="C186" s="3" t="s">
        <v>182</v>
      </c>
      <c r="E186" s="21" t="s">
        <v>60</v>
      </c>
      <c r="F186" s="23">
        <v>4260</v>
      </c>
      <c r="G186" s="17">
        <v>0</v>
      </c>
      <c r="H186" s="24">
        <f t="shared" si="3"/>
        <v>0</v>
      </c>
    </row>
    <row r="187" spans="1:8" x14ac:dyDescent="0.2">
      <c r="A187" s="21"/>
      <c r="B187" s="10" t="s">
        <v>183</v>
      </c>
      <c r="C187" s="3" t="s">
        <v>184</v>
      </c>
      <c r="E187" s="21" t="s">
        <v>60</v>
      </c>
      <c r="F187" s="23">
        <v>3570</v>
      </c>
      <c r="G187" s="17">
        <v>0</v>
      </c>
      <c r="H187" s="24">
        <f t="shared" si="3"/>
        <v>0</v>
      </c>
    </row>
    <row r="188" spans="1:8" x14ac:dyDescent="0.2">
      <c r="A188" s="21"/>
      <c r="B188" s="10" t="s">
        <v>185</v>
      </c>
      <c r="C188" s="3" t="s">
        <v>186</v>
      </c>
      <c r="E188" s="21" t="s">
        <v>60</v>
      </c>
      <c r="F188" s="23">
        <v>105</v>
      </c>
      <c r="G188" s="17">
        <v>0</v>
      </c>
      <c r="H188" s="24">
        <f t="shared" si="3"/>
        <v>0</v>
      </c>
    </row>
    <row r="189" spans="1:8" x14ac:dyDescent="0.2">
      <c r="A189" s="21"/>
      <c r="B189" s="10" t="s">
        <v>187</v>
      </c>
      <c r="C189" s="3" t="s">
        <v>188</v>
      </c>
      <c r="E189" s="21" t="s">
        <v>60</v>
      </c>
      <c r="F189" s="23">
        <v>177</v>
      </c>
      <c r="G189" s="17">
        <v>0</v>
      </c>
      <c r="H189" s="24">
        <f t="shared" si="3"/>
        <v>0</v>
      </c>
    </row>
    <row r="190" spans="1:8" x14ac:dyDescent="0.2">
      <c r="A190" s="21"/>
      <c r="B190" s="10" t="s">
        <v>189</v>
      </c>
      <c r="C190" s="3" t="s">
        <v>190</v>
      </c>
      <c r="E190" s="21" t="s">
        <v>60</v>
      </c>
      <c r="F190" s="23">
        <v>2310</v>
      </c>
      <c r="G190" s="17">
        <v>0</v>
      </c>
      <c r="H190" s="24">
        <f t="shared" si="3"/>
        <v>0</v>
      </c>
    </row>
    <row r="191" spans="1:8" x14ac:dyDescent="0.2">
      <c r="A191" s="21"/>
      <c r="B191" s="10" t="s">
        <v>191</v>
      </c>
      <c r="C191" s="3" t="s">
        <v>192</v>
      </c>
      <c r="E191" s="21" t="s">
        <v>60</v>
      </c>
      <c r="F191" s="23">
        <v>105</v>
      </c>
      <c r="G191" s="17">
        <v>0</v>
      </c>
      <c r="H191" s="24">
        <f t="shared" si="3"/>
        <v>0</v>
      </c>
    </row>
    <row r="192" spans="1:8" x14ac:dyDescent="0.2">
      <c r="A192" s="21"/>
      <c r="B192" s="10" t="s">
        <v>193</v>
      </c>
      <c r="C192" s="3" t="s">
        <v>194</v>
      </c>
      <c r="E192" s="21" t="s">
        <v>60</v>
      </c>
      <c r="F192" s="23">
        <v>21</v>
      </c>
      <c r="G192" s="17">
        <v>0</v>
      </c>
      <c r="H192" s="24">
        <f t="shared" si="3"/>
        <v>0</v>
      </c>
    </row>
    <row r="193" spans="1:8" x14ac:dyDescent="0.2">
      <c r="A193" s="21"/>
      <c r="B193" s="10" t="s">
        <v>195</v>
      </c>
      <c r="C193" s="3" t="s">
        <v>196</v>
      </c>
      <c r="E193" s="21" t="s">
        <v>60</v>
      </c>
      <c r="F193" s="23">
        <v>199</v>
      </c>
      <c r="G193" s="17">
        <v>0</v>
      </c>
      <c r="H193" s="24">
        <f t="shared" si="3"/>
        <v>0</v>
      </c>
    </row>
    <row r="194" spans="1:8" x14ac:dyDescent="0.2">
      <c r="A194" s="21"/>
      <c r="B194" s="10" t="s">
        <v>197</v>
      </c>
      <c r="C194" s="3" t="s">
        <v>198</v>
      </c>
      <c r="E194" s="21" t="s">
        <v>60</v>
      </c>
      <c r="F194" s="23">
        <v>63</v>
      </c>
      <c r="G194" s="17">
        <v>0</v>
      </c>
      <c r="H194" s="24">
        <f t="shared" si="3"/>
        <v>0</v>
      </c>
    </row>
    <row r="195" spans="1:8" x14ac:dyDescent="0.2">
      <c r="A195" s="21"/>
      <c r="B195" s="10" t="s">
        <v>199</v>
      </c>
      <c r="C195" s="3" t="s">
        <v>200</v>
      </c>
      <c r="E195" s="21" t="s">
        <v>60</v>
      </c>
      <c r="F195" s="23">
        <v>157.5</v>
      </c>
      <c r="G195" s="17">
        <v>0</v>
      </c>
      <c r="H195" s="24">
        <f t="shared" si="3"/>
        <v>0</v>
      </c>
    </row>
    <row r="196" spans="1:8" x14ac:dyDescent="0.2">
      <c r="A196" s="21"/>
      <c r="B196" s="10" t="s">
        <v>201</v>
      </c>
      <c r="C196" s="3" t="s">
        <v>202</v>
      </c>
      <c r="E196" s="21" t="s">
        <v>60</v>
      </c>
      <c r="F196" s="23">
        <v>9.4499999999999993</v>
      </c>
      <c r="G196" s="17">
        <v>0</v>
      </c>
      <c r="H196" s="24">
        <f t="shared" si="3"/>
        <v>0</v>
      </c>
    </row>
    <row r="197" spans="1:8" x14ac:dyDescent="0.2">
      <c r="G197" s="19"/>
      <c r="H197" s="24" t="s">
        <v>52</v>
      </c>
    </row>
    <row r="198" spans="1:8" x14ac:dyDescent="0.2">
      <c r="A198" s="21"/>
      <c r="B198" s="10" t="s">
        <v>54</v>
      </c>
      <c r="C198" s="3" t="s">
        <v>24</v>
      </c>
      <c r="G198" s="19"/>
      <c r="H198" s="24">
        <f>H184+H185+H186+H187+H188+H189+H190+H191+H192+H193+H194+H195+H196</f>
        <v>0</v>
      </c>
    </row>
    <row r="199" spans="1:8" x14ac:dyDescent="0.2">
      <c r="G199" s="19"/>
      <c r="H199" s="18"/>
    </row>
    <row r="200" spans="1:8" x14ac:dyDescent="0.2">
      <c r="B200" s="10" t="s">
        <v>37</v>
      </c>
      <c r="C200" s="13" t="s">
        <v>203</v>
      </c>
      <c r="G200" s="19"/>
      <c r="H200" s="18"/>
    </row>
    <row r="201" spans="1:8" x14ac:dyDescent="0.2">
      <c r="B201" s="10" t="s">
        <v>38</v>
      </c>
      <c r="C201" s="3" t="s">
        <v>55</v>
      </c>
      <c r="G201" s="19"/>
      <c r="H201" s="18"/>
    </row>
    <row r="202" spans="1:8" x14ac:dyDescent="0.2">
      <c r="A202" s="21"/>
      <c r="B202" s="10" t="s">
        <v>41</v>
      </c>
      <c r="C202" s="3" t="s">
        <v>42</v>
      </c>
      <c r="D202" s="22" t="s">
        <v>43</v>
      </c>
      <c r="E202" s="21" t="s">
        <v>44</v>
      </c>
      <c r="F202" s="23" t="s">
        <v>45</v>
      </c>
      <c r="G202" s="17" t="s">
        <v>56</v>
      </c>
      <c r="H202" s="24" t="s">
        <v>57</v>
      </c>
    </row>
    <row r="203" spans="1:8" x14ac:dyDescent="0.2">
      <c r="A203" s="21"/>
      <c r="B203" s="10" t="s">
        <v>204</v>
      </c>
      <c r="C203" s="3" t="s">
        <v>205</v>
      </c>
      <c r="E203" s="21" t="s">
        <v>65</v>
      </c>
      <c r="F203" s="23">
        <v>6</v>
      </c>
      <c r="G203" s="17">
        <v>0</v>
      </c>
      <c r="H203" s="24">
        <f t="shared" ref="H203:H218" si="4">F203*G203</f>
        <v>0</v>
      </c>
    </row>
    <row r="204" spans="1:8" x14ac:dyDescent="0.2">
      <c r="A204" s="21"/>
      <c r="B204" s="10" t="s">
        <v>206</v>
      </c>
      <c r="C204" s="3" t="s">
        <v>207</v>
      </c>
      <c r="E204" s="21" t="s">
        <v>65</v>
      </c>
      <c r="F204" s="23">
        <v>3</v>
      </c>
      <c r="G204" s="17">
        <v>0</v>
      </c>
      <c r="H204" s="24">
        <f t="shared" si="4"/>
        <v>0</v>
      </c>
    </row>
    <row r="205" spans="1:8" x14ac:dyDescent="0.2">
      <c r="A205" s="21"/>
      <c r="B205" s="10" t="s">
        <v>208</v>
      </c>
      <c r="C205" s="3" t="s">
        <v>209</v>
      </c>
      <c r="E205" s="21" t="s">
        <v>65</v>
      </c>
      <c r="F205" s="23">
        <v>1</v>
      </c>
      <c r="G205" s="17">
        <v>0</v>
      </c>
      <c r="H205" s="24">
        <f t="shared" si="4"/>
        <v>0</v>
      </c>
    </row>
    <row r="206" spans="1:8" x14ac:dyDescent="0.2">
      <c r="A206" s="21"/>
      <c r="B206" s="10" t="s">
        <v>210</v>
      </c>
      <c r="C206" s="3" t="s">
        <v>211</v>
      </c>
      <c r="E206" s="21" t="s">
        <v>65</v>
      </c>
      <c r="F206" s="23">
        <v>4</v>
      </c>
      <c r="G206" s="17">
        <v>0</v>
      </c>
      <c r="H206" s="24">
        <f t="shared" si="4"/>
        <v>0</v>
      </c>
    </row>
    <row r="207" spans="1:8" x14ac:dyDescent="0.2">
      <c r="A207" s="21"/>
      <c r="B207" s="10" t="s">
        <v>212</v>
      </c>
      <c r="C207" s="3" t="s">
        <v>213</v>
      </c>
      <c r="E207" s="21" t="s">
        <v>65</v>
      </c>
      <c r="F207" s="23">
        <v>4</v>
      </c>
      <c r="G207" s="17">
        <v>0</v>
      </c>
      <c r="H207" s="24">
        <f t="shared" si="4"/>
        <v>0</v>
      </c>
    </row>
    <row r="208" spans="1:8" x14ac:dyDescent="0.2">
      <c r="A208" s="21"/>
      <c r="B208" s="10" t="s">
        <v>214</v>
      </c>
      <c r="C208" s="3" t="s">
        <v>215</v>
      </c>
      <c r="E208" s="21" t="s">
        <v>65</v>
      </c>
      <c r="F208" s="23">
        <v>3</v>
      </c>
      <c r="G208" s="17">
        <v>0</v>
      </c>
      <c r="H208" s="24">
        <f t="shared" si="4"/>
        <v>0</v>
      </c>
    </row>
    <row r="209" spans="1:8" x14ac:dyDescent="0.2">
      <c r="A209" s="21"/>
      <c r="B209" s="10" t="s">
        <v>216</v>
      </c>
      <c r="C209" s="3" t="s">
        <v>217</v>
      </c>
      <c r="E209" s="21" t="s">
        <v>65</v>
      </c>
      <c r="F209" s="23">
        <v>29</v>
      </c>
      <c r="G209" s="17">
        <v>0</v>
      </c>
      <c r="H209" s="24">
        <f t="shared" si="4"/>
        <v>0</v>
      </c>
    </row>
    <row r="210" spans="1:8" x14ac:dyDescent="0.2">
      <c r="A210" s="21"/>
      <c r="B210" s="10" t="s">
        <v>218</v>
      </c>
      <c r="C210" s="3" t="s">
        <v>219</v>
      </c>
      <c r="E210" s="21" t="s">
        <v>65</v>
      </c>
      <c r="F210" s="23">
        <v>44</v>
      </c>
      <c r="G210" s="17">
        <v>0</v>
      </c>
      <c r="H210" s="24">
        <f t="shared" si="4"/>
        <v>0</v>
      </c>
    </row>
    <row r="211" spans="1:8" x14ac:dyDescent="0.2">
      <c r="A211" s="21"/>
      <c r="B211" s="10" t="s">
        <v>220</v>
      </c>
      <c r="C211" s="3" t="s">
        <v>221</v>
      </c>
      <c r="E211" s="21" t="s">
        <v>65</v>
      </c>
      <c r="F211" s="23">
        <v>7</v>
      </c>
      <c r="G211" s="17">
        <v>0</v>
      </c>
      <c r="H211" s="24">
        <f t="shared" si="4"/>
        <v>0</v>
      </c>
    </row>
    <row r="212" spans="1:8" x14ac:dyDescent="0.2">
      <c r="A212" s="21"/>
      <c r="B212" s="10" t="s">
        <v>222</v>
      </c>
      <c r="C212" s="3" t="s">
        <v>223</v>
      </c>
      <c r="E212" s="21" t="s">
        <v>65</v>
      </c>
      <c r="F212" s="23">
        <v>70</v>
      </c>
      <c r="G212" s="17">
        <v>0</v>
      </c>
      <c r="H212" s="24">
        <f t="shared" si="4"/>
        <v>0</v>
      </c>
    </row>
    <row r="213" spans="1:8" x14ac:dyDescent="0.2">
      <c r="A213" s="21"/>
      <c r="B213" s="10" t="s">
        <v>224</v>
      </c>
      <c r="C213" s="3" t="s">
        <v>225</v>
      </c>
      <c r="E213" s="21" t="s">
        <v>65</v>
      </c>
      <c r="F213" s="23">
        <v>6</v>
      </c>
      <c r="G213" s="17">
        <v>0</v>
      </c>
      <c r="H213" s="24">
        <f t="shared" si="4"/>
        <v>0</v>
      </c>
    </row>
    <row r="214" spans="1:8" x14ac:dyDescent="0.2">
      <c r="A214" s="21"/>
      <c r="B214" s="10" t="s">
        <v>226</v>
      </c>
      <c r="C214" s="3" t="s">
        <v>227</v>
      </c>
      <c r="E214" s="21" t="s">
        <v>65</v>
      </c>
      <c r="F214" s="23">
        <v>198</v>
      </c>
      <c r="G214" s="17">
        <v>0</v>
      </c>
      <c r="H214" s="24">
        <f t="shared" si="4"/>
        <v>0</v>
      </c>
    </row>
    <row r="215" spans="1:8" x14ac:dyDescent="0.2">
      <c r="A215" s="21"/>
      <c r="B215" s="10" t="s">
        <v>228</v>
      </c>
      <c r="C215" s="3" t="s">
        <v>229</v>
      </c>
      <c r="E215" s="21" t="s">
        <v>65</v>
      </c>
      <c r="F215" s="23">
        <v>11</v>
      </c>
      <c r="G215" s="17">
        <v>0</v>
      </c>
      <c r="H215" s="24">
        <f t="shared" si="4"/>
        <v>0</v>
      </c>
    </row>
    <row r="216" spans="1:8" x14ac:dyDescent="0.2">
      <c r="A216" s="21"/>
      <c r="B216" s="10" t="s">
        <v>230</v>
      </c>
      <c r="C216" s="3" t="s">
        <v>229</v>
      </c>
      <c r="E216" s="21" t="s">
        <v>65</v>
      </c>
      <c r="F216" s="23">
        <v>31</v>
      </c>
      <c r="G216" s="17">
        <v>0</v>
      </c>
      <c r="H216" s="24">
        <f t="shared" si="4"/>
        <v>0</v>
      </c>
    </row>
    <row r="217" spans="1:8" x14ac:dyDescent="0.2">
      <c r="A217" s="21"/>
      <c r="B217" s="10" t="s">
        <v>231</v>
      </c>
      <c r="C217" s="3" t="s">
        <v>232</v>
      </c>
      <c r="E217" s="21" t="s">
        <v>65</v>
      </c>
      <c r="F217" s="23">
        <v>4</v>
      </c>
      <c r="G217" s="17">
        <v>0</v>
      </c>
      <c r="H217" s="24">
        <f t="shared" si="4"/>
        <v>0</v>
      </c>
    </row>
    <row r="218" spans="1:8" x14ac:dyDescent="0.2">
      <c r="A218" s="21"/>
      <c r="B218" s="10" t="s">
        <v>233</v>
      </c>
      <c r="C218" s="3" t="s">
        <v>234</v>
      </c>
      <c r="E218" s="21" t="s">
        <v>65</v>
      </c>
      <c r="F218" s="23">
        <v>2</v>
      </c>
      <c r="G218" s="17">
        <v>0</v>
      </c>
      <c r="H218" s="24">
        <f t="shared" si="4"/>
        <v>0</v>
      </c>
    </row>
    <row r="219" spans="1:8" x14ac:dyDescent="0.2">
      <c r="G219" s="19"/>
      <c r="H219" s="24" t="s">
        <v>52</v>
      </c>
    </row>
    <row r="220" spans="1:8" x14ac:dyDescent="0.2">
      <c r="A220" s="21"/>
      <c r="B220" s="10" t="s">
        <v>54</v>
      </c>
      <c r="C220" s="3" t="s">
        <v>110</v>
      </c>
      <c r="G220" s="19"/>
      <c r="H220" s="24">
        <f>H203+H204+H205+H206+H207+H208+H209+H210+H211+H212+H213+H214+H215+H216+H217+H218</f>
        <v>0</v>
      </c>
    </row>
    <row r="221" spans="1:8" x14ac:dyDescent="0.2">
      <c r="A221" s="21"/>
      <c r="B221" s="10"/>
      <c r="C221" s="3" t="s">
        <v>111</v>
      </c>
      <c r="G221" s="19"/>
      <c r="H221" s="24">
        <f>H220/60</f>
        <v>0</v>
      </c>
    </row>
    <row r="222" spans="1:8" x14ac:dyDescent="0.2">
      <c r="G222" s="19"/>
      <c r="H222" s="24" t="s">
        <v>52</v>
      </c>
    </row>
    <row r="223" spans="1:8" x14ac:dyDescent="0.2">
      <c r="A223" s="21"/>
      <c r="B223" s="10" t="s">
        <v>54</v>
      </c>
      <c r="C223" s="3" t="s">
        <v>203</v>
      </c>
      <c r="D223" s="22">
        <v>0</v>
      </c>
      <c r="E223" s="21" t="s">
        <v>112</v>
      </c>
      <c r="G223" s="19"/>
      <c r="H223" s="24">
        <f>H221*D223</f>
        <v>0</v>
      </c>
    </row>
    <row r="224" spans="1:8" x14ac:dyDescent="0.2">
      <c r="G224" s="19"/>
      <c r="H224" s="18"/>
    </row>
    <row r="225" spans="1:8" x14ac:dyDescent="0.2">
      <c r="B225" s="10" t="s">
        <v>37</v>
      </c>
      <c r="C225" s="13" t="s">
        <v>26</v>
      </c>
      <c r="G225" s="19"/>
      <c r="H225" s="18"/>
    </row>
    <row r="226" spans="1:8" x14ac:dyDescent="0.2">
      <c r="B226" s="10" t="s">
        <v>38</v>
      </c>
      <c r="C226" s="3" t="s">
        <v>113</v>
      </c>
      <c r="G226" s="19"/>
      <c r="H226" s="18"/>
    </row>
    <row r="227" spans="1:8" x14ac:dyDescent="0.2">
      <c r="A227" s="21"/>
      <c r="B227" s="10" t="s">
        <v>41</v>
      </c>
      <c r="C227" s="3" t="s">
        <v>42</v>
      </c>
      <c r="D227" s="22" t="s">
        <v>43</v>
      </c>
      <c r="E227" s="21" t="s">
        <v>44</v>
      </c>
      <c r="F227" s="23" t="s">
        <v>45</v>
      </c>
      <c r="G227" s="17" t="s">
        <v>46</v>
      </c>
      <c r="H227" s="24" t="s">
        <v>47</v>
      </c>
    </row>
    <row r="228" spans="1:8" x14ac:dyDescent="0.2">
      <c r="A228" s="21"/>
      <c r="B228" s="10" t="s">
        <v>235</v>
      </c>
      <c r="C228" s="3" t="s">
        <v>236</v>
      </c>
      <c r="E228" s="21" t="s">
        <v>65</v>
      </c>
      <c r="F228" s="23">
        <v>6</v>
      </c>
      <c r="G228" s="17">
        <v>0</v>
      </c>
      <c r="H228" s="24">
        <f t="shared" ref="H228:H243" si="5">F228*G228</f>
        <v>0</v>
      </c>
    </row>
    <row r="229" spans="1:8" x14ac:dyDescent="0.2">
      <c r="A229" s="21"/>
      <c r="B229" s="10" t="s">
        <v>237</v>
      </c>
      <c r="C229" s="3" t="s">
        <v>238</v>
      </c>
      <c r="E229" s="21" t="s">
        <v>65</v>
      </c>
      <c r="F229" s="23">
        <v>3</v>
      </c>
      <c r="G229" s="17">
        <v>0</v>
      </c>
      <c r="H229" s="24">
        <f t="shared" si="5"/>
        <v>0</v>
      </c>
    </row>
    <row r="230" spans="1:8" x14ac:dyDescent="0.2">
      <c r="A230" s="21"/>
      <c r="B230" s="10" t="s">
        <v>239</v>
      </c>
      <c r="C230" s="3" t="s">
        <v>240</v>
      </c>
      <c r="E230" s="21" t="s">
        <v>65</v>
      </c>
      <c r="F230" s="23">
        <v>1</v>
      </c>
      <c r="G230" s="17">
        <v>0</v>
      </c>
      <c r="H230" s="24">
        <f t="shared" si="5"/>
        <v>0</v>
      </c>
    </row>
    <row r="231" spans="1:8" x14ac:dyDescent="0.2">
      <c r="A231" s="21"/>
      <c r="B231" s="10" t="s">
        <v>241</v>
      </c>
      <c r="C231" s="3" t="s">
        <v>242</v>
      </c>
      <c r="E231" s="21" t="s">
        <v>65</v>
      </c>
      <c r="F231" s="23">
        <v>4</v>
      </c>
      <c r="G231" s="17">
        <v>0</v>
      </c>
      <c r="H231" s="24">
        <f t="shared" si="5"/>
        <v>0</v>
      </c>
    </row>
    <row r="232" spans="1:8" x14ac:dyDescent="0.2">
      <c r="A232" s="21"/>
      <c r="B232" s="10" t="s">
        <v>243</v>
      </c>
      <c r="C232" s="3" t="s">
        <v>244</v>
      </c>
      <c r="E232" s="21" t="s">
        <v>65</v>
      </c>
      <c r="F232" s="23">
        <v>105</v>
      </c>
      <c r="G232" s="17">
        <v>0</v>
      </c>
      <c r="H232" s="24">
        <f t="shared" si="5"/>
        <v>0</v>
      </c>
    </row>
    <row r="233" spans="1:8" x14ac:dyDescent="0.2">
      <c r="A233" s="21"/>
      <c r="B233" s="10" t="s">
        <v>245</v>
      </c>
      <c r="C233" s="3" t="s">
        <v>246</v>
      </c>
      <c r="E233" s="21" t="s">
        <v>65</v>
      </c>
      <c r="F233" s="23">
        <v>51</v>
      </c>
      <c r="G233" s="17">
        <v>0</v>
      </c>
      <c r="H233" s="24">
        <f t="shared" si="5"/>
        <v>0</v>
      </c>
    </row>
    <row r="234" spans="1:8" x14ac:dyDescent="0.2">
      <c r="A234" s="21"/>
      <c r="B234" s="10" t="s">
        <v>247</v>
      </c>
      <c r="C234" s="3" t="s">
        <v>248</v>
      </c>
      <c r="E234" s="21" t="s">
        <v>65</v>
      </c>
      <c r="F234" s="23">
        <v>394</v>
      </c>
      <c r="G234" s="17">
        <v>0</v>
      </c>
      <c r="H234" s="24">
        <f t="shared" si="5"/>
        <v>0</v>
      </c>
    </row>
    <row r="235" spans="1:8" x14ac:dyDescent="0.2">
      <c r="A235" s="21"/>
      <c r="B235" s="10" t="s">
        <v>249</v>
      </c>
      <c r="C235" s="3" t="s">
        <v>250</v>
      </c>
      <c r="E235" s="21" t="s">
        <v>65</v>
      </c>
      <c r="F235" s="23">
        <v>22</v>
      </c>
      <c r="G235" s="17">
        <v>0</v>
      </c>
      <c r="H235" s="24">
        <f t="shared" si="5"/>
        <v>0</v>
      </c>
    </row>
    <row r="236" spans="1:8" x14ac:dyDescent="0.2">
      <c r="A236" s="21"/>
      <c r="B236" s="10" t="s">
        <v>251</v>
      </c>
      <c r="C236" s="3" t="s">
        <v>252</v>
      </c>
      <c r="E236" s="21" t="s">
        <v>65</v>
      </c>
      <c r="F236" s="23">
        <v>29</v>
      </c>
      <c r="G236" s="17">
        <v>0</v>
      </c>
      <c r="H236" s="24">
        <f t="shared" si="5"/>
        <v>0</v>
      </c>
    </row>
    <row r="237" spans="1:8" x14ac:dyDescent="0.2">
      <c r="A237" s="21"/>
      <c r="B237" s="10" t="s">
        <v>253</v>
      </c>
      <c r="C237" s="3" t="s">
        <v>254</v>
      </c>
      <c r="E237" s="21" t="s">
        <v>65</v>
      </c>
      <c r="F237" s="23">
        <v>44</v>
      </c>
      <c r="G237" s="17">
        <v>0</v>
      </c>
      <c r="H237" s="24">
        <f t="shared" si="5"/>
        <v>0</v>
      </c>
    </row>
    <row r="238" spans="1:8" x14ac:dyDescent="0.2">
      <c r="A238" s="21"/>
      <c r="B238" s="10" t="s">
        <v>255</v>
      </c>
      <c r="C238" s="3" t="s">
        <v>256</v>
      </c>
      <c r="E238" s="21" t="s">
        <v>65</v>
      </c>
      <c r="F238" s="23">
        <v>70</v>
      </c>
      <c r="G238" s="17">
        <v>0</v>
      </c>
      <c r="H238" s="24">
        <f t="shared" si="5"/>
        <v>0</v>
      </c>
    </row>
    <row r="239" spans="1:8" x14ac:dyDescent="0.2">
      <c r="A239" s="21"/>
      <c r="B239" s="10" t="s">
        <v>257</v>
      </c>
      <c r="C239" s="3" t="s">
        <v>258</v>
      </c>
      <c r="E239" s="21" t="s">
        <v>65</v>
      </c>
      <c r="F239" s="23">
        <v>6</v>
      </c>
      <c r="G239" s="17">
        <v>0</v>
      </c>
      <c r="H239" s="24">
        <f t="shared" si="5"/>
        <v>0</v>
      </c>
    </row>
    <row r="240" spans="1:8" x14ac:dyDescent="0.2">
      <c r="A240" s="21"/>
      <c r="B240" s="10" t="s">
        <v>259</v>
      </c>
      <c r="C240" s="3" t="s">
        <v>260</v>
      </c>
      <c r="E240" s="21" t="s">
        <v>65</v>
      </c>
      <c r="F240" s="23">
        <v>7</v>
      </c>
      <c r="G240" s="17">
        <v>0</v>
      </c>
      <c r="H240" s="24">
        <f t="shared" si="5"/>
        <v>0</v>
      </c>
    </row>
    <row r="241" spans="1:8" x14ac:dyDescent="0.2">
      <c r="A241" s="21"/>
      <c r="B241" s="10" t="s">
        <v>261</v>
      </c>
      <c r="C241" s="3" t="s">
        <v>262</v>
      </c>
      <c r="E241" s="21" t="s">
        <v>65</v>
      </c>
      <c r="F241" s="23">
        <v>4</v>
      </c>
      <c r="G241" s="17">
        <v>0</v>
      </c>
      <c r="H241" s="24">
        <f t="shared" si="5"/>
        <v>0</v>
      </c>
    </row>
    <row r="242" spans="1:8" x14ac:dyDescent="0.2">
      <c r="A242" s="21"/>
      <c r="B242" s="10" t="s">
        <v>263</v>
      </c>
      <c r="C242" s="3" t="s">
        <v>264</v>
      </c>
      <c r="E242" s="21" t="s">
        <v>65</v>
      </c>
      <c r="F242" s="23">
        <v>3</v>
      </c>
      <c r="G242" s="17">
        <v>0</v>
      </c>
      <c r="H242" s="24">
        <f t="shared" si="5"/>
        <v>0</v>
      </c>
    </row>
    <row r="243" spans="1:8" x14ac:dyDescent="0.2">
      <c r="A243" s="21"/>
      <c r="B243" s="10" t="s">
        <v>265</v>
      </c>
      <c r="C243" s="3" t="s">
        <v>266</v>
      </c>
      <c r="E243" s="21" t="s">
        <v>65</v>
      </c>
      <c r="F243" s="23">
        <v>198</v>
      </c>
      <c r="G243" s="17">
        <v>0</v>
      </c>
      <c r="H243" s="24">
        <f t="shared" si="5"/>
        <v>0</v>
      </c>
    </row>
    <row r="244" spans="1:8" x14ac:dyDescent="0.2">
      <c r="C244" s="3" t="s">
        <v>267</v>
      </c>
      <c r="G244" s="19"/>
      <c r="H244" s="18"/>
    </row>
    <row r="245" spans="1:8" x14ac:dyDescent="0.2">
      <c r="A245" s="21"/>
      <c r="B245" s="10" t="s">
        <v>268</v>
      </c>
      <c r="C245" s="3" t="s">
        <v>269</v>
      </c>
      <c r="E245" s="21" t="s">
        <v>65</v>
      </c>
      <c r="F245" s="23">
        <v>11</v>
      </c>
      <c r="G245" s="17">
        <v>0</v>
      </c>
      <c r="H245" s="24">
        <f>F245*G245</f>
        <v>0</v>
      </c>
    </row>
    <row r="246" spans="1:8" x14ac:dyDescent="0.2">
      <c r="A246" s="21"/>
      <c r="B246" s="10" t="s">
        <v>270</v>
      </c>
      <c r="C246" s="3" t="s">
        <v>271</v>
      </c>
      <c r="E246" s="21" t="s">
        <v>65</v>
      </c>
      <c r="F246" s="23">
        <v>31</v>
      </c>
      <c r="G246" s="17">
        <v>0</v>
      </c>
      <c r="H246" s="24">
        <f>F246*G246</f>
        <v>0</v>
      </c>
    </row>
    <row r="247" spans="1:8" x14ac:dyDescent="0.2">
      <c r="A247" s="21"/>
      <c r="B247" s="10" t="s">
        <v>272</v>
      </c>
      <c r="C247" s="3" t="s">
        <v>273</v>
      </c>
      <c r="E247" s="21" t="s">
        <v>65</v>
      </c>
      <c r="F247" s="23">
        <v>4</v>
      </c>
      <c r="G247" s="17">
        <v>0</v>
      </c>
      <c r="H247" s="24">
        <f>F247*G247</f>
        <v>0</v>
      </c>
    </row>
    <row r="248" spans="1:8" x14ac:dyDescent="0.2">
      <c r="A248" s="21"/>
      <c r="B248" s="10" t="s">
        <v>274</v>
      </c>
      <c r="C248" s="3" t="s">
        <v>275</v>
      </c>
      <c r="E248" s="21" t="s">
        <v>65</v>
      </c>
      <c r="F248" s="23">
        <v>1</v>
      </c>
      <c r="G248" s="17">
        <v>0</v>
      </c>
      <c r="H248" s="24">
        <f>F248*G248</f>
        <v>0</v>
      </c>
    </row>
    <row r="249" spans="1:8" x14ac:dyDescent="0.2">
      <c r="A249" s="21"/>
      <c r="B249" s="10" t="s">
        <v>276</v>
      </c>
      <c r="C249" s="3" t="s">
        <v>277</v>
      </c>
      <c r="E249" s="21" t="s">
        <v>65</v>
      </c>
      <c r="F249" s="23">
        <v>1</v>
      </c>
      <c r="G249" s="17">
        <v>0</v>
      </c>
      <c r="H249" s="24">
        <f>F249*G249</f>
        <v>0</v>
      </c>
    </row>
    <row r="250" spans="1:8" x14ac:dyDescent="0.2">
      <c r="G250" s="19"/>
      <c r="H250" s="24" t="s">
        <v>52</v>
      </c>
    </row>
    <row r="251" spans="1:8" x14ac:dyDescent="0.2">
      <c r="A251" s="21"/>
      <c r="B251" s="10" t="s">
        <v>54</v>
      </c>
      <c r="C251" s="3" t="s">
        <v>26</v>
      </c>
      <c r="G251" s="19"/>
      <c r="H251" s="24">
        <f>H228+H229+H230+H231+H232+H233+H234+H235+H236+H237+H238+H239+H240+H241+H242+H243+H245+H246+H247+H248+H249</f>
        <v>0</v>
      </c>
    </row>
    <row r="252" spans="1:8" x14ac:dyDescent="0.2">
      <c r="G252" s="19"/>
      <c r="H252" s="18"/>
    </row>
    <row r="253" spans="1:8" x14ac:dyDescent="0.2">
      <c r="B253" s="10" t="s">
        <v>37</v>
      </c>
      <c r="C253" s="13" t="s">
        <v>278</v>
      </c>
      <c r="G253" s="19"/>
      <c r="H253" s="18"/>
    </row>
    <row r="254" spans="1:8" x14ac:dyDescent="0.2">
      <c r="B254" s="10" t="s">
        <v>38</v>
      </c>
      <c r="C254" s="3" t="s">
        <v>55</v>
      </c>
      <c r="G254" s="19"/>
      <c r="H254" s="18"/>
    </row>
    <row r="255" spans="1:8" x14ac:dyDescent="0.2">
      <c r="A255" s="21"/>
      <c r="B255" s="10" t="s">
        <v>41</v>
      </c>
      <c r="C255" s="3" t="s">
        <v>42</v>
      </c>
      <c r="D255" s="22" t="s">
        <v>43</v>
      </c>
      <c r="E255" s="21" t="s">
        <v>44</v>
      </c>
      <c r="F255" s="23" t="s">
        <v>45</v>
      </c>
      <c r="G255" s="17" t="s">
        <v>56</v>
      </c>
      <c r="H255" s="24" t="s">
        <v>57</v>
      </c>
    </row>
    <row r="256" spans="1:8" x14ac:dyDescent="0.2">
      <c r="A256" s="21"/>
      <c r="B256" s="10" t="s">
        <v>108</v>
      </c>
      <c r="C256" s="3" t="s">
        <v>279</v>
      </c>
      <c r="E256" s="21" t="s">
        <v>65</v>
      </c>
      <c r="F256" s="23">
        <v>72</v>
      </c>
      <c r="G256" s="17">
        <v>0</v>
      </c>
      <c r="H256" s="24">
        <f>F256*G256</f>
        <v>0</v>
      </c>
    </row>
    <row r="257" spans="1:8" x14ac:dyDescent="0.2">
      <c r="A257" s="21"/>
      <c r="B257" s="10" t="s">
        <v>280</v>
      </c>
      <c r="C257" s="3" t="s">
        <v>281</v>
      </c>
      <c r="E257" s="21" t="s">
        <v>65</v>
      </c>
      <c r="F257" s="23">
        <v>48</v>
      </c>
      <c r="G257" s="17">
        <v>0</v>
      </c>
      <c r="H257" s="24">
        <f>F257*G257</f>
        <v>0</v>
      </c>
    </row>
    <row r="258" spans="1:8" x14ac:dyDescent="0.2">
      <c r="A258" s="21"/>
      <c r="B258" s="10" t="s">
        <v>282</v>
      </c>
      <c r="C258" s="3" t="s">
        <v>283</v>
      </c>
      <c r="E258" s="21" t="s">
        <v>65</v>
      </c>
      <c r="F258" s="23">
        <v>475</v>
      </c>
      <c r="G258" s="17">
        <v>0</v>
      </c>
      <c r="H258" s="24">
        <f>F258*G258</f>
        <v>0</v>
      </c>
    </row>
    <row r="259" spans="1:8" x14ac:dyDescent="0.2">
      <c r="G259" s="19"/>
      <c r="H259" s="24" t="s">
        <v>52</v>
      </c>
    </row>
    <row r="260" spans="1:8" x14ac:dyDescent="0.2">
      <c r="A260" s="21"/>
      <c r="B260" s="10" t="s">
        <v>54</v>
      </c>
      <c r="C260" s="3" t="s">
        <v>110</v>
      </c>
      <c r="G260" s="19"/>
      <c r="H260" s="24">
        <f>H256+H257+H258</f>
        <v>0</v>
      </c>
    </row>
    <row r="261" spans="1:8" x14ac:dyDescent="0.2">
      <c r="A261" s="21"/>
      <c r="B261" s="10"/>
      <c r="C261" s="3" t="s">
        <v>111</v>
      </c>
      <c r="G261" s="19"/>
      <c r="H261" s="24">
        <f>H260/60</f>
        <v>0</v>
      </c>
    </row>
    <row r="262" spans="1:8" x14ac:dyDescent="0.2">
      <c r="G262" s="19"/>
      <c r="H262" s="24" t="s">
        <v>52</v>
      </c>
    </row>
    <row r="263" spans="1:8" x14ac:dyDescent="0.2">
      <c r="A263" s="21"/>
      <c r="B263" s="10" t="s">
        <v>54</v>
      </c>
      <c r="C263" s="3" t="s">
        <v>27</v>
      </c>
      <c r="D263" s="22">
        <v>0</v>
      </c>
      <c r="E263" s="21" t="s">
        <v>112</v>
      </c>
      <c r="G263" s="19"/>
      <c r="H263" s="24">
        <f>H261*D263</f>
        <v>0</v>
      </c>
    </row>
    <row r="264" spans="1:8" x14ac:dyDescent="0.2">
      <c r="G264" s="19"/>
      <c r="H264" s="18"/>
    </row>
    <row r="265" spans="1:8" x14ac:dyDescent="0.2">
      <c r="B265" s="10" t="s">
        <v>37</v>
      </c>
      <c r="C265" s="13" t="s">
        <v>28</v>
      </c>
      <c r="G265" s="19"/>
      <c r="H265" s="18"/>
    </row>
    <row r="266" spans="1:8" x14ac:dyDescent="0.2">
      <c r="B266" s="10" t="s">
        <v>38</v>
      </c>
      <c r="C266" s="3" t="s">
        <v>113</v>
      </c>
      <c r="G266" s="19"/>
      <c r="H266" s="18"/>
    </row>
    <row r="267" spans="1:8" x14ac:dyDescent="0.2">
      <c r="A267" s="21"/>
      <c r="B267" s="10" t="s">
        <v>41</v>
      </c>
      <c r="C267" s="3" t="s">
        <v>42</v>
      </c>
      <c r="D267" s="22" t="s">
        <v>43</v>
      </c>
      <c r="E267" s="21" t="s">
        <v>44</v>
      </c>
      <c r="F267" s="23" t="s">
        <v>45</v>
      </c>
      <c r="G267" s="17" t="s">
        <v>46</v>
      </c>
      <c r="H267" s="24" t="s">
        <v>47</v>
      </c>
    </row>
    <row r="268" spans="1:8" x14ac:dyDescent="0.2">
      <c r="A268" s="21"/>
      <c r="B268" s="10" t="s">
        <v>284</v>
      </c>
      <c r="C268" s="3" t="s">
        <v>285</v>
      </c>
      <c r="E268" s="21" t="s">
        <v>65</v>
      </c>
      <c r="F268" s="23">
        <v>203</v>
      </c>
      <c r="G268" s="17">
        <v>0</v>
      </c>
      <c r="H268" s="24">
        <f>F268*G268</f>
        <v>0</v>
      </c>
    </row>
    <row r="269" spans="1:8" x14ac:dyDescent="0.2">
      <c r="A269" s="21"/>
      <c r="B269" s="10" t="s">
        <v>286</v>
      </c>
      <c r="C269" s="3" t="s">
        <v>287</v>
      </c>
      <c r="E269" s="21" t="s">
        <v>65</v>
      </c>
      <c r="F269" s="23">
        <v>281</v>
      </c>
      <c r="G269" s="17">
        <v>0</v>
      </c>
      <c r="H269" s="24">
        <f>F269*G269</f>
        <v>0</v>
      </c>
    </row>
    <row r="270" spans="1:8" x14ac:dyDescent="0.2">
      <c r="A270" s="21"/>
      <c r="B270" s="10" t="s">
        <v>288</v>
      </c>
      <c r="C270" s="3" t="s">
        <v>289</v>
      </c>
      <c r="E270" s="21" t="s">
        <v>65</v>
      </c>
      <c r="F270" s="23">
        <v>186</v>
      </c>
      <c r="G270" s="17">
        <v>0</v>
      </c>
      <c r="H270" s="24">
        <f>F270*G270</f>
        <v>0</v>
      </c>
    </row>
    <row r="271" spans="1:8" x14ac:dyDescent="0.2">
      <c r="A271" s="21"/>
      <c r="B271" s="10" t="s">
        <v>290</v>
      </c>
      <c r="C271" s="3" t="s">
        <v>291</v>
      </c>
      <c r="E271" s="21" t="s">
        <v>65</v>
      </c>
      <c r="F271" s="23">
        <v>18</v>
      </c>
      <c r="G271" s="17">
        <v>0</v>
      </c>
      <c r="H271" s="24">
        <f>F271*G271</f>
        <v>0</v>
      </c>
    </row>
    <row r="272" spans="1:8" x14ac:dyDescent="0.2">
      <c r="A272" s="21"/>
      <c r="B272" s="10" t="s">
        <v>292</v>
      </c>
      <c r="C272" s="3" t="s">
        <v>293</v>
      </c>
      <c r="E272" s="21" t="s">
        <v>65</v>
      </c>
      <c r="F272" s="23">
        <v>60</v>
      </c>
      <c r="G272" s="17">
        <v>0</v>
      </c>
      <c r="H272" s="24">
        <f>F272*G272</f>
        <v>0</v>
      </c>
    </row>
    <row r="273" spans="1:8" x14ac:dyDescent="0.2">
      <c r="A273" s="21"/>
      <c r="G273" s="19"/>
      <c r="H273" s="24" t="s">
        <v>52</v>
      </c>
    </row>
    <row r="274" spans="1:8" x14ac:dyDescent="0.2">
      <c r="A274" s="21"/>
      <c r="B274" s="10" t="s">
        <v>54</v>
      </c>
      <c r="C274" s="3" t="s">
        <v>28</v>
      </c>
      <c r="G274" s="19"/>
      <c r="H274" s="24">
        <f>SUM(H268:H273)</f>
        <v>0</v>
      </c>
    </row>
    <row r="275" spans="1:8" x14ac:dyDescent="0.2">
      <c r="A275" s="21"/>
      <c r="G275" s="19"/>
      <c r="H275" s="18"/>
    </row>
    <row r="276" spans="1:8" x14ac:dyDescent="0.2">
      <c r="A276" s="21"/>
      <c r="B276" s="10" t="s">
        <v>37</v>
      </c>
      <c r="C276" s="13" t="s">
        <v>28</v>
      </c>
      <c r="G276" s="19"/>
      <c r="H276" s="18"/>
    </row>
    <row r="277" spans="1:8" x14ac:dyDescent="0.2">
      <c r="A277" s="21"/>
      <c r="B277" s="10" t="s">
        <v>38</v>
      </c>
      <c r="C277" s="3" t="s">
        <v>113</v>
      </c>
      <c r="G277" s="19"/>
      <c r="H277" s="18"/>
    </row>
    <row r="278" spans="1:8" x14ac:dyDescent="0.2">
      <c r="A278" s="21"/>
      <c r="B278" s="10" t="s">
        <v>41</v>
      </c>
      <c r="C278" s="3" t="s">
        <v>42</v>
      </c>
      <c r="D278" s="22" t="s">
        <v>43</v>
      </c>
      <c r="E278" s="21" t="s">
        <v>44</v>
      </c>
      <c r="F278" s="23" t="s">
        <v>45</v>
      </c>
      <c r="G278" s="17" t="s">
        <v>46</v>
      </c>
      <c r="H278" s="24" t="s">
        <v>47</v>
      </c>
    </row>
    <row r="279" spans="1:8" x14ac:dyDescent="0.2">
      <c r="B279" s="10" t="s">
        <v>294</v>
      </c>
      <c r="C279" s="25" t="s">
        <v>295</v>
      </c>
      <c r="E279" s="21" t="s">
        <v>65</v>
      </c>
      <c r="F279" s="23">
        <v>93</v>
      </c>
      <c r="G279" s="26">
        <v>0</v>
      </c>
      <c r="H279" s="24">
        <f>F279*G279</f>
        <v>0</v>
      </c>
    </row>
    <row r="280" spans="1:8" x14ac:dyDescent="0.2">
      <c r="A280" s="21"/>
      <c r="C280" s="3" t="s">
        <v>296</v>
      </c>
      <c r="G280" s="27"/>
      <c r="H280" s="18"/>
    </row>
    <row r="281" spans="1:8" x14ac:dyDescent="0.2">
      <c r="B281" s="10" t="s">
        <v>297</v>
      </c>
      <c r="C281" s="3" t="s">
        <v>298</v>
      </c>
      <c r="E281" s="21" t="s">
        <v>65</v>
      </c>
      <c r="F281" s="23">
        <v>30</v>
      </c>
      <c r="G281" s="26">
        <v>0</v>
      </c>
      <c r="H281" s="24">
        <f>F281*G281</f>
        <v>0</v>
      </c>
    </row>
    <row r="282" spans="1:8" x14ac:dyDescent="0.2">
      <c r="C282" s="3" t="s">
        <v>299</v>
      </c>
      <c r="G282" s="27"/>
      <c r="H282" s="18"/>
    </row>
    <row r="283" spans="1:8" x14ac:dyDescent="0.2">
      <c r="B283" s="10" t="s">
        <v>300</v>
      </c>
      <c r="C283" s="25" t="s">
        <v>301</v>
      </c>
      <c r="E283" s="21" t="s">
        <v>65</v>
      </c>
      <c r="F283" s="23">
        <v>12</v>
      </c>
      <c r="G283" s="26">
        <v>0</v>
      </c>
      <c r="H283" s="24">
        <f>F283*G283</f>
        <v>0</v>
      </c>
    </row>
    <row r="284" spans="1:8" x14ac:dyDescent="0.2">
      <c r="A284" s="21"/>
      <c r="C284" s="25" t="s">
        <v>302</v>
      </c>
      <c r="G284" s="27"/>
      <c r="H284" s="18"/>
    </row>
    <row r="285" spans="1:8" x14ac:dyDescent="0.2">
      <c r="A285" s="21"/>
      <c r="B285" s="10" t="s">
        <v>303</v>
      </c>
      <c r="C285" s="25" t="s">
        <v>301</v>
      </c>
      <c r="E285" s="21" t="s">
        <v>65</v>
      </c>
      <c r="F285" s="23">
        <v>23</v>
      </c>
      <c r="G285" s="26">
        <v>0</v>
      </c>
      <c r="H285" s="24">
        <f>F285*G285</f>
        <v>0</v>
      </c>
    </row>
    <row r="286" spans="1:8" x14ac:dyDescent="0.2">
      <c r="C286" s="25" t="s">
        <v>304</v>
      </c>
      <c r="G286" s="27"/>
      <c r="H286" s="18"/>
    </row>
    <row r="287" spans="1:8" x14ac:dyDescent="0.2">
      <c r="A287" s="21"/>
      <c r="B287" s="10" t="s">
        <v>305</v>
      </c>
      <c r="C287" s="25" t="s">
        <v>295</v>
      </c>
      <c r="E287" s="21" t="s">
        <v>65</v>
      </c>
      <c r="F287" s="23">
        <v>45</v>
      </c>
      <c r="G287" s="26">
        <v>0</v>
      </c>
      <c r="H287" s="24">
        <f>F287*G287</f>
        <v>0</v>
      </c>
    </row>
    <row r="288" spans="1:8" x14ac:dyDescent="0.2">
      <c r="C288" s="3" t="s">
        <v>306</v>
      </c>
      <c r="G288" s="27"/>
      <c r="H288" s="18"/>
    </row>
    <row r="289" spans="1:8" x14ac:dyDescent="0.2">
      <c r="A289" s="21"/>
      <c r="B289" s="10" t="s">
        <v>307</v>
      </c>
      <c r="C289" s="25" t="s">
        <v>295</v>
      </c>
      <c r="E289" s="21" t="s">
        <v>65</v>
      </c>
      <c r="F289" s="23">
        <v>5</v>
      </c>
      <c r="G289" s="26">
        <v>0</v>
      </c>
      <c r="H289" s="24">
        <f>F289*G289</f>
        <v>0</v>
      </c>
    </row>
    <row r="290" spans="1:8" x14ac:dyDescent="0.2">
      <c r="C290" s="3" t="s">
        <v>308</v>
      </c>
      <c r="G290" s="27"/>
      <c r="H290" s="18"/>
    </row>
    <row r="291" spans="1:8" x14ac:dyDescent="0.2">
      <c r="A291" s="21"/>
      <c r="B291" s="10" t="s">
        <v>309</v>
      </c>
      <c r="C291" s="25" t="s">
        <v>295</v>
      </c>
      <c r="E291" s="21" t="s">
        <v>65</v>
      </c>
      <c r="F291" s="23">
        <v>19</v>
      </c>
      <c r="G291" s="26">
        <v>0</v>
      </c>
      <c r="H291" s="24">
        <f>F291*G291</f>
        <v>0</v>
      </c>
    </row>
    <row r="292" spans="1:8" x14ac:dyDescent="0.2">
      <c r="C292" s="3" t="s">
        <v>310</v>
      </c>
      <c r="G292" s="27"/>
      <c r="H292" s="18"/>
    </row>
    <row r="293" spans="1:8" x14ac:dyDescent="0.2">
      <c r="A293" s="21"/>
      <c r="B293" s="10" t="s">
        <v>311</v>
      </c>
      <c r="C293" s="3" t="s">
        <v>312</v>
      </c>
      <c r="E293" s="21" t="s">
        <v>65</v>
      </c>
      <c r="F293" s="23">
        <v>75</v>
      </c>
      <c r="G293" s="26">
        <v>0</v>
      </c>
      <c r="H293" s="24">
        <f>F293*G293</f>
        <v>0</v>
      </c>
    </row>
    <row r="294" spans="1:8" x14ac:dyDescent="0.2">
      <c r="C294" s="28" t="s">
        <v>313</v>
      </c>
      <c r="G294" s="27"/>
      <c r="H294" s="18"/>
    </row>
    <row r="295" spans="1:8" x14ac:dyDescent="0.2">
      <c r="A295" s="21"/>
      <c r="B295" s="10" t="s">
        <v>314</v>
      </c>
      <c r="C295" s="25" t="s">
        <v>315</v>
      </c>
      <c r="E295" s="21" t="s">
        <v>65</v>
      </c>
      <c r="F295" s="23">
        <v>18</v>
      </c>
      <c r="G295" s="26">
        <v>0</v>
      </c>
      <c r="H295" s="24">
        <f>F295*G295</f>
        <v>0</v>
      </c>
    </row>
    <row r="296" spans="1:8" x14ac:dyDescent="0.2">
      <c r="C296" s="3" t="s">
        <v>316</v>
      </c>
      <c r="G296" s="27"/>
      <c r="H296" s="18"/>
    </row>
    <row r="297" spans="1:8" x14ac:dyDescent="0.2">
      <c r="A297" s="21"/>
      <c r="B297" s="10" t="s">
        <v>317</v>
      </c>
      <c r="C297" s="3" t="s">
        <v>318</v>
      </c>
      <c r="E297" s="21" t="s">
        <v>65</v>
      </c>
      <c r="F297" s="23">
        <v>7</v>
      </c>
      <c r="G297" s="26">
        <v>0</v>
      </c>
      <c r="H297" s="24">
        <f>F297*G297</f>
        <v>0</v>
      </c>
    </row>
    <row r="298" spans="1:8" x14ac:dyDescent="0.2">
      <c r="C298" s="28" t="s">
        <v>319</v>
      </c>
      <c r="G298" s="27"/>
      <c r="H298" s="18"/>
    </row>
    <row r="299" spans="1:8" x14ac:dyDescent="0.2">
      <c r="A299" s="21"/>
      <c r="B299" s="10" t="s">
        <v>320</v>
      </c>
      <c r="C299" s="3" t="s">
        <v>321</v>
      </c>
      <c r="E299" s="21" t="s">
        <v>65</v>
      </c>
      <c r="F299" s="23">
        <v>8</v>
      </c>
      <c r="G299" s="26">
        <v>0</v>
      </c>
      <c r="H299" s="24">
        <f>F299*G299</f>
        <v>0</v>
      </c>
    </row>
    <row r="300" spans="1:8" x14ac:dyDescent="0.2">
      <c r="B300"/>
      <c r="C300" s="28" t="s">
        <v>322</v>
      </c>
      <c r="D300"/>
      <c r="E300"/>
      <c r="F300"/>
      <c r="G300" s="29"/>
      <c r="H300" s="30"/>
    </row>
    <row r="301" spans="1:8" x14ac:dyDescent="0.2">
      <c r="A301" s="21"/>
      <c r="B301" s="10" t="s">
        <v>323</v>
      </c>
      <c r="C301" s="3" t="s">
        <v>324</v>
      </c>
      <c r="E301" s="21" t="s">
        <v>65</v>
      </c>
      <c r="F301" s="23">
        <v>23</v>
      </c>
      <c r="G301" s="26">
        <v>0</v>
      </c>
      <c r="H301" s="24">
        <f>F301*G301</f>
        <v>0</v>
      </c>
    </row>
    <row r="302" spans="1:8" x14ac:dyDescent="0.2">
      <c r="B302"/>
      <c r="C302" s="28" t="s">
        <v>325</v>
      </c>
      <c r="D302"/>
      <c r="E302"/>
      <c r="F302"/>
      <c r="G302" s="29"/>
      <c r="H302" s="30"/>
    </row>
    <row r="303" spans="1:8" x14ac:dyDescent="0.2">
      <c r="A303" s="21"/>
      <c r="B303" s="10" t="s">
        <v>326</v>
      </c>
      <c r="C303" s="25" t="s">
        <v>327</v>
      </c>
      <c r="E303" s="21" t="s">
        <v>65</v>
      </c>
      <c r="F303" s="23">
        <v>39</v>
      </c>
      <c r="G303" s="26">
        <v>0</v>
      </c>
      <c r="H303" s="24">
        <f>F303*G303</f>
        <v>0</v>
      </c>
    </row>
    <row r="304" spans="1:8" x14ac:dyDescent="0.2">
      <c r="B304"/>
      <c r="C304" s="25" t="s">
        <v>328</v>
      </c>
      <c r="D304"/>
      <c r="E304"/>
      <c r="F304"/>
      <c r="G304" s="29"/>
      <c r="H304" s="30"/>
    </row>
    <row r="305" spans="1:8" x14ac:dyDescent="0.2">
      <c r="A305" s="21"/>
      <c r="B305" s="10" t="s">
        <v>329</v>
      </c>
      <c r="C305" s="31" t="s">
        <v>330</v>
      </c>
      <c r="D305" s="32"/>
      <c r="E305" s="33" t="s">
        <v>65</v>
      </c>
      <c r="F305" s="34">
        <v>10</v>
      </c>
      <c r="G305" s="17">
        <v>0</v>
      </c>
      <c r="H305" s="24">
        <f>F305*G305</f>
        <v>0</v>
      </c>
    </row>
    <row r="306" spans="1:8" x14ac:dyDescent="0.2">
      <c r="A306"/>
      <c r="B306" s="10" t="s">
        <v>329</v>
      </c>
      <c r="C306" s="31" t="s">
        <v>331</v>
      </c>
      <c r="D306" s="32"/>
      <c r="E306" s="33" t="s">
        <v>65</v>
      </c>
      <c r="F306" s="34">
        <v>38</v>
      </c>
      <c r="G306" s="17">
        <v>0</v>
      </c>
      <c r="H306" s="24">
        <f>F306*G306</f>
        <v>0</v>
      </c>
    </row>
    <row r="307" spans="1:8" x14ac:dyDescent="0.2">
      <c r="A307" s="21"/>
      <c r="B307" s="10" t="s">
        <v>329</v>
      </c>
      <c r="C307" s="31" t="s">
        <v>332</v>
      </c>
      <c r="D307" s="32"/>
      <c r="E307" s="33" t="s">
        <v>65</v>
      </c>
      <c r="F307" s="34">
        <v>78</v>
      </c>
      <c r="G307" s="17">
        <v>0</v>
      </c>
      <c r="H307" s="24">
        <f>F307*G307</f>
        <v>0</v>
      </c>
    </row>
    <row r="308" spans="1:8" x14ac:dyDescent="0.2">
      <c r="A308"/>
      <c r="G308" s="19"/>
      <c r="H308" s="24" t="s">
        <v>52</v>
      </c>
    </row>
    <row r="309" spans="1:8" x14ac:dyDescent="0.2">
      <c r="A309" s="21"/>
      <c r="B309" s="10" t="s">
        <v>54</v>
      </c>
      <c r="C309" s="3" t="s">
        <v>28</v>
      </c>
      <c r="G309" s="19"/>
      <c r="H309" s="24">
        <f>SUM(H279:H307)</f>
        <v>0</v>
      </c>
    </row>
    <row r="310" spans="1:8" x14ac:dyDescent="0.2">
      <c r="A310"/>
      <c r="G310" s="19"/>
      <c r="H310" s="18"/>
    </row>
    <row r="311" spans="1:8" x14ac:dyDescent="0.2">
      <c r="A311" s="21"/>
      <c r="B311" s="10" t="s">
        <v>37</v>
      </c>
      <c r="C311" s="13" t="s">
        <v>29</v>
      </c>
      <c r="G311" s="19"/>
      <c r="H311" s="18"/>
    </row>
    <row r="312" spans="1:8" x14ac:dyDescent="0.2">
      <c r="A312"/>
      <c r="B312" s="10" t="s">
        <v>38</v>
      </c>
      <c r="C312" s="3" t="s">
        <v>333</v>
      </c>
      <c r="G312" s="19"/>
      <c r="H312" s="18"/>
    </row>
    <row r="313" spans="1:8" x14ac:dyDescent="0.2">
      <c r="A313"/>
      <c r="B313" s="10" t="s">
        <v>41</v>
      </c>
      <c r="C313" s="3" t="s">
        <v>42</v>
      </c>
      <c r="D313" s="22" t="s">
        <v>43</v>
      </c>
      <c r="E313" s="21" t="s">
        <v>44</v>
      </c>
      <c r="F313" s="23" t="s">
        <v>45</v>
      </c>
      <c r="G313" s="17" t="s">
        <v>46</v>
      </c>
      <c r="H313" s="24" t="s">
        <v>47</v>
      </c>
    </row>
    <row r="314" spans="1:8" x14ac:dyDescent="0.2">
      <c r="B314" s="10" t="s">
        <v>334</v>
      </c>
      <c r="C314" s="3" t="s">
        <v>335</v>
      </c>
      <c r="E314" s="21" t="s">
        <v>65</v>
      </c>
      <c r="F314" s="23">
        <v>2</v>
      </c>
      <c r="G314" s="17">
        <v>0</v>
      </c>
      <c r="H314" s="24">
        <f>F314*G314</f>
        <v>0</v>
      </c>
    </row>
    <row r="315" spans="1:8" x14ac:dyDescent="0.2">
      <c r="A315" s="21"/>
      <c r="B315" s="10" t="s">
        <v>336</v>
      </c>
      <c r="C315" s="3" t="s">
        <v>337</v>
      </c>
      <c r="E315" s="21" t="s">
        <v>65</v>
      </c>
      <c r="F315" s="23">
        <v>6</v>
      </c>
      <c r="G315" s="17">
        <v>0</v>
      </c>
      <c r="H315" s="24">
        <f>F315*G315</f>
        <v>0</v>
      </c>
    </row>
    <row r="316" spans="1:8" x14ac:dyDescent="0.2">
      <c r="B316" s="10" t="s">
        <v>338</v>
      </c>
      <c r="C316" s="3" t="s">
        <v>339</v>
      </c>
      <c r="E316" s="21" t="s">
        <v>65</v>
      </c>
      <c r="F316" s="23">
        <v>23</v>
      </c>
      <c r="G316" s="17">
        <v>0</v>
      </c>
      <c r="H316" s="24">
        <f>F316*G316</f>
        <v>0</v>
      </c>
    </row>
    <row r="317" spans="1:8" x14ac:dyDescent="0.2">
      <c r="B317" s="10" t="s">
        <v>340</v>
      </c>
      <c r="C317" s="3" t="s">
        <v>341</v>
      </c>
      <c r="E317" s="21" t="s">
        <v>60</v>
      </c>
      <c r="F317" s="23">
        <v>500</v>
      </c>
      <c r="G317" s="17">
        <v>0</v>
      </c>
      <c r="H317" s="24">
        <f>F317*G317</f>
        <v>0</v>
      </c>
    </row>
    <row r="318" spans="1:8" x14ac:dyDescent="0.2">
      <c r="B318" s="10" t="s">
        <v>342</v>
      </c>
      <c r="C318" s="3" t="s">
        <v>343</v>
      </c>
      <c r="E318" s="21" t="s">
        <v>60</v>
      </c>
      <c r="F318" s="23">
        <v>3200</v>
      </c>
      <c r="G318" s="17">
        <v>0</v>
      </c>
      <c r="H318" s="24">
        <f>F318*G318</f>
        <v>0</v>
      </c>
    </row>
    <row r="319" spans="1:8" x14ac:dyDescent="0.2">
      <c r="A319" s="21"/>
      <c r="G319" s="19"/>
      <c r="H319" s="24" t="s">
        <v>52</v>
      </c>
    </row>
    <row r="320" spans="1:8" x14ac:dyDescent="0.2">
      <c r="A320" s="21"/>
      <c r="B320" s="10" t="s">
        <v>54</v>
      </c>
      <c r="C320" s="3" t="s">
        <v>29</v>
      </c>
      <c r="G320" s="19"/>
      <c r="H320" s="24">
        <f>H314+H315+H316+H317+H318</f>
        <v>0</v>
      </c>
    </row>
    <row r="321" spans="1:8" x14ac:dyDescent="0.2">
      <c r="A321" s="21"/>
      <c r="G321" s="19"/>
      <c r="H321" s="18"/>
    </row>
    <row r="322" spans="1:8" x14ac:dyDescent="0.2">
      <c r="A322" s="21"/>
      <c r="B322" s="10" t="s">
        <v>37</v>
      </c>
      <c r="C322" s="13" t="s">
        <v>30</v>
      </c>
      <c r="G322" s="19"/>
      <c r="H322" s="18"/>
    </row>
    <row r="323" spans="1:8" x14ac:dyDescent="0.2">
      <c r="A323" s="21"/>
      <c r="B323" s="10" t="s">
        <v>38</v>
      </c>
      <c r="C323" s="3" t="s">
        <v>113</v>
      </c>
      <c r="G323" s="19"/>
      <c r="H323" s="18"/>
    </row>
    <row r="324" spans="1:8" x14ac:dyDescent="0.2">
      <c r="A324" s="21"/>
      <c r="B324" s="10" t="s">
        <v>41</v>
      </c>
      <c r="C324" s="3" t="s">
        <v>42</v>
      </c>
      <c r="D324" s="22" t="s">
        <v>43</v>
      </c>
      <c r="E324" s="21" t="s">
        <v>44</v>
      </c>
      <c r="F324" s="23" t="s">
        <v>45</v>
      </c>
      <c r="G324" s="17" t="s">
        <v>46</v>
      </c>
      <c r="H324" s="24" t="s">
        <v>47</v>
      </c>
    </row>
    <row r="325" spans="1:8" x14ac:dyDescent="0.2">
      <c r="B325" s="10" t="s">
        <v>344</v>
      </c>
      <c r="C325" s="3" t="s">
        <v>345</v>
      </c>
      <c r="E325" s="21" t="s">
        <v>60</v>
      </c>
      <c r="F325" s="23">
        <v>525</v>
      </c>
      <c r="G325" s="17">
        <v>0</v>
      </c>
      <c r="H325" s="24">
        <f t="shared" ref="H325:H330" si="6">F325*G325</f>
        <v>0</v>
      </c>
    </row>
    <row r="326" spans="1:8" x14ac:dyDescent="0.2">
      <c r="A326" s="21"/>
      <c r="B326" s="10" t="s">
        <v>346</v>
      </c>
      <c r="C326" s="3" t="s">
        <v>347</v>
      </c>
      <c r="E326" s="21" t="s">
        <v>60</v>
      </c>
      <c r="F326" s="23">
        <v>3360</v>
      </c>
      <c r="G326" s="17">
        <v>0</v>
      </c>
      <c r="H326" s="24">
        <f t="shared" si="6"/>
        <v>0</v>
      </c>
    </row>
    <row r="327" spans="1:8" x14ac:dyDescent="0.2">
      <c r="B327" s="10" t="s">
        <v>247</v>
      </c>
      <c r="C327" s="3" t="s">
        <v>248</v>
      </c>
      <c r="E327" s="21" t="s">
        <v>65</v>
      </c>
      <c r="F327" s="23">
        <v>29</v>
      </c>
      <c r="G327" s="17">
        <v>0</v>
      </c>
      <c r="H327" s="24">
        <f t="shared" si="6"/>
        <v>0</v>
      </c>
    </row>
    <row r="328" spans="1:8" x14ac:dyDescent="0.2">
      <c r="B328" s="10" t="s">
        <v>348</v>
      </c>
      <c r="C328" s="3" t="s">
        <v>349</v>
      </c>
      <c r="E328" s="21" t="s">
        <v>65</v>
      </c>
      <c r="F328" s="23">
        <v>2</v>
      </c>
      <c r="G328" s="17">
        <v>0</v>
      </c>
      <c r="H328" s="24">
        <f t="shared" si="6"/>
        <v>0</v>
      </c>
    </row>
    <row r="329" spans="1:8" x14ac:dyDescent="0.2">
      <c r="B329" s="10" t="s">
        <v>350</v>
      </c>
      <c r="C329" s="3" t="s">
        <v>351</v>
      </c>
      <c r="E329" s="21" t="s">
        <v>65</v>
      </c>
      <c r="F329" s="23">
        <v>6</v>
      </c>
      <c r="G329" s="17">
        <v>0</v>
      </c>
      <c r="H329" s="24">
        <f t="shared" si="6"/>
        <v>0</v>
      </c>
    </row>
    <row r="330" spans="1:8" x14ac:dyDescent="0.2">
      <c r="A330" s="21"/>
      <c r="B330" s="10" t="s">
        <v>352</v>
      </c>
      <c r="C330" s="3" t="s">
        <v>353</v>
      </c>
      <c r="E330" s="21" t="s">
        <v>65</v>
      </c>
      <c r="F330" s="23">
        <v>23</v>
      </c>
      <c r="G330" s="17">
        <v>0</v>
      </c>
      <c r="H330" s="24">
        <f t="shared" si="6"/>
        <v>0</v>
      </c>
    </row>
    <row r="331" spans="1:8" x14ac:dyDescent="0.2">
      <c r="A331" s="21"/>
      <c r="G331" s="19"/>
      <c r="H331" s="24" t="s">
        <v>52</v>
      </c>
    </row>
    <row r="332" spans="1:8" x14ac:dyDescent="0.2">
      <c r="A332" s="21"/>
      <c r="B332" s="10" t="s">
        <v>54</v>
      </c>
      <c r="C332" s="3" t="s">
        <v>30</v>
      </c>
      <c r="G332" s="19"/>
      <c r="H332" s="24">
        <f>H325+H326+H327+H328+H329+H330</f>
        <v>0</v>
      </c>
    </row>
    <row r="333" spans="1:8" x14ac:dyDescent="0.2">
      <c r="A333" s="21"/>
      <c r="G333" s="19"/>
      <c r="H333" s="18"/>
    </row>
    <row r="334" spans="1:8" x14ac:dyDescent="0.2">
      <c r="A334" s="21"/>
      <c r="B334" s="10" t="s">
        <v>37</v>
      </c>
      <c r="C334" s="13" t="s">
        <v>29</v>
      </c>
      <c r="G334" s="19"/>
      <c r="H334" s="18"/>
    </row>
    <row r="335" spans="1:8" x14ac:dyDescent="0.2">
      <c r="A335" s="21"/>
      <c r="B335" s="10" t="s">
        <v>38</v>
      </c>
      <c r="C335" s="3" t="s">
        <v>333</v>
      </c>
      <c r="G335" s="19"/>
      <c r="H335" s="18"/>
    </row>
    <row r="336" spans="1:8" x14ac:dyDescent="0.2">
      <c r="A336" s="21"/>
      <c r="B336" s="10" t="s">
        <v>41</v>
      </c>
      <c r="C336" s="3" t="s">
        <v>42</v>
      </c>
      <c r="D336" s="22" t="s">
        <v>43</v>
      </c>
      <c r="E336" s="21" t="s">
        <v>44</v>
      </c>
      <c r="F336" s="23" t="s">
        <v>45</v>
      </c>
      <c r="G336" s="17" t="s">
        <v>46</v>
      </c>
      <c r="H336" s="24" t="s">
        <v>47</v>
      </c>
    </row>
    <row r="337" spans="1:8" x14ac:dyDescent="0.2">
      <c r="B337" s="10" t="s">
        <v>354</v>
      </c>
      <c r="C337" s="3" t="s">
        <v>355</v>
      </c>
      <c r="E337" s="21" t="s">
        <v>65</v>
      </c>
      <c r="F337" s="23">
        <v>1</v>
      </c>
      <c r="G337" s="17">
        <v>0</v>
      </c>
      <c r="H337" s="24">
        <f>F337*G337</f>
        <v>0</v>
      </c>
    </row>
    <row r="338" spans="1:8" x14ac:dyDescent="0.2">
      <c r="A338" s="21"/>
      <c r="B338" s="10" t="s">
        <v>356</v>
      </c>
      <c r="C338" s="3" t="s">
        <v>357</v>
      </c>
      <c r="E338" s="21" t="s">
        <v>65</v>
      </c>
      <c r="F338" s="23">
        <v>16</v>
      </c>
      <c r="G338" s="17">
        <v>0</v>
      </c>
      <c r="H338" s="24">
        <f>F338*G338</f>
        <v>0</v>
      </c>
    </row>
    <row r="339" spans="1:8" x14ac:dyDescent="0.2">
      <c r="B339" s="10" t="s">
        <v>358</v>
      </c>
      <c r="C339" s="3" t="s">
        <v>359</v>
      </c>
      <c r="E339" s="21" t="s">
        <v>65</v>
      </c>
      <c r="F339" s="23">
        <v>1</v>
      </c>
      <c r="G339" s="17">
        <v>0</v>
      </c>
      <c r="H339" s="24">
        <f>F339*G339</f>
        <v>0</v>
      </c>
    </row>
    <row r="340" spans="1:8" x14ac:dyDescent="0.2">
      <c r="C340" s="3" t="s">
        <v>360</v>
      </c>
      <c r="G340" s="19"/>
      <c r="H340" s="18"/>
    </row>
    <row r="341" spans="1:8" x14ac:dyDescent="0.2">
      <c r="B341" s="10" t="s">
        <v>361</v>
      </c>
      <c r="C341" s="3" t="s">
        <v>362</v>
      </c>
      <c r="E341" s="21" t="s">
        <v>65</v>
      </c>
      <c r="F341" s="23">
        <v>1</v>
      </c>
      <c r="G341" s="17">
        <v>0</v>
      </c>
      <c r="H341" s="24">
        <f>F341*G341</f>
        <v>0</v>
      </c>
    </row>
    <row r="342" spans="1:8" x14ac:dyDescent="0.2">
      <c r="A342" s="21"/>
      <c r="G342" s="19"/>
      <c r="H342" s="24" t="s">
        <v>52</v>
      </c>
    </row>
    <row r="343" spans="1:8" x14ac:dyDescent="0.2">
      <c r="A343" s="21"/>
      <c r="B343" s="10" t="s">
        <v>54</v>
      </c>
      <c r="C343" s="3" t="s">
        <v>29</v>
      </c>
      <c r="G343" s="19"/>
      <c r="H343" s="24">
        <f>H337+H338+H339+H341</f>
        <v>0</v>
      </c>
    </row>
    <row r="344" spans="1:8" x14ac:dyDescent="0.2">
      <c r="A344" s="21"/>
      <c r="G344" s="19"/>
      <c r="H344" s="18"/>
    </row>
    <row r="345" spans="1:8" x14ac:dyDescent="0.2">
      <c r="A345" s="21"/>
      <c r="B345" s="10" t="s">
        <v>37</v>
      </c>
      <c r="C345" s="13" t="s">
        <v>31</v>
      </c>
      <c r="G345" s="19"/>
      <c r="H345" s="18"/>
    </row>
    <row r="346" spans="1:8" x14ac:dyDescent="0.2">
      <c r="B346" s="10" t="s">
        <v>38</v>
      </c>
      <c r="C346" s="3" t="s">
        <v>113</v>
      </c>
      <c r="G346" s="19"/>
      <c r="H346" s="18"/>
    </row>
    <row r="347" spans="1:8" x14ac:dyDescent="0.2">
      <c r="A347" s="21"/>
      <c r="B347" s="10" t="s">
        <v>41</v>
      </c>
      <c r="C347" s="3" t="s">
        <v>42</v>
      </c>
      <c r="D347" s="22" t="s">
        <v>43</v>
      </c>
      <c r="E347" s="21" t="s">
        <v>44</v>
      </c>
      <c r="F347" s="23" t="s">
        <v>45</v>
      </c>
      <c r="G347" s="17" t="s">
        <v>46</v>
      </c>
      <c r="H347" s="24" t="s">
        <v>47</v>
      </c>
    </row>
    <row r="348" spans="1:8" x14ac:dyDescent="0.2">
      <c r="B348" s="10" t="s">
        <v>363</v>
      </c>
      <c r="C348" s="3" t="s">
        <v>364</v>
      </c>
      <c r="E348" s="21" t="s">
        <v>65</v>
      </c>
      <c r="F348" s="23">
        <v>1</v>
      </c>
      <c r="G348" s="17">
        <v>0</v>
      </c>
      <c r="H348" s="24">
        <f>F348*G348</f>
        <v>0</v>
      </c>
    </row>
    <row r="349" spans="1:8" x14ac:dyDescent="0.2">
      <c r="A349" s="21"/>
      <c r="C349" s="3" t="s">
        <v>365</v>
      </c>
      <c r="G349" s="19"/>
      <c r="H349" s="18"/>
    </row>
    <row r="350" spans="1:8" x14ac:dyDescent="0.2">
      <c r="B350" s="10" t="s">
        <v>366</v>
      </c>
      <c r="C350" s="3" t="s">
        <v>367</v>
      </c>
      <c r="E350" s="21" t="s">
        <v>65</v>
      </c>
      <c r="F350" s="23">
        <v>1</v>
      </c>
      <c r="G350" s="17">
        <v>0</v>
      </c>
      <c r="H350" s="24">
        <f>F350*G350</f>
        <v>0</v>
      </c>
    </row>
    <row r="351" spans="1:8" x14ac:dyDescent="0.2">
      <c r="C351" s="3" t="s">
        <v>368</v>
      </c>
      <c r="G351" s="19"/>
      <c r="H351" s="18"/>
    </row>
    <row r="352" spans="1:8" x14ac:dyDescent="0.2">
      <c r="B352" s="10" t="s">
        <v>369</v>
      </c>
      <c r="C352" s="3" t="s">
        <v>370</v>
      </c>
      <c r="E352" s="21" t="s">
        <v>65</v>
      </c>
      <c r="F352" s="23">
        <v>1</v>
      </c>
      <c r="G352" s="17">
        <v>0</v>
      </c>
      <c r="H352" s="24">
        <f>F352*G352</f>
        <v>0</v>
      </c>
    </row>
    <row r="353" spans="1:8" x14ac:dyDescent="0.2">
      <c r="A353" s="21"/>
      <c r="C353" s="3" t="s">
        <v>371</v>
      </c>
      <c r="G353" s="19"/>
      <c r="H353" s="18"/>
    </row>
    <row r="354" spans="1:8" x14ac:dyDescent="0.2">
      <c r="A354" s="21"/>
      <c r="B354" s="10" t="s">
        <v>372</v>
      </c>
      <c r="C354" s="3" t="s">
        <v>373</v>
      </c>
      <c r="E354" s="21" t="s">
        <v>65</v>
      </c>
      <c r="F354" s="23">
        <v>1</v>
      </c>
      <c r="G354" s="17">
        <v>0</v>
      </c>
      <c r="H354" s="24">
        <f>F354*G354</f>
        <v>0</v>
      </c>
    </row>
    <row r="355" spans="1:8" x14ac:dyDescent="0.2">
      <c r="B355" s="10" t="s">
        <v>374</v>
      </c>
      <c r="C355" s="3" t="s">
        <v>375</v>
      </c>
      <c r="E355" s="21" t="s">
        <v>65</v>
      </c>
      <c r="F355" s="23">
        <v>1</v>
      </c>
      <c r="G355" s="17">
        <v>0</v>
      </c>
      <c r="H355" s="24">
        <f>F355*G355</f>
        <v>0</v>
      </c>
    </row>
    <row r="356" spans="1:8" x14ac:dyDescent="0.2">
      <c r="A356" s="21"/>
      <c r="B356" s="10" t="s">
        <v>376</v>
      </c>
      <c r="C356" s="3" t="s">
        <v>377</v>
      </c>
      <c r="E356" s="21" t="s">
        <v>65</v>
      </c>
      <c r="F356" s="23">
        <v>1</v>
      </c>
      <c r="G356" s="17">
        <v>0</v>
      </c>
      <c r="H356" s="24">
        <f>F356*G356</f>
        <v>0</v>
      </c>
    </row>
    <row r="357" spans="1:8" x14ac:dyDescent="0.2">
      <c r="B357" s="10" t="s">
        <v>378</v>
      </c>
      <c r="C357" s="3" t="s">
        <v>379</v>
      </c>
      <c r="E357" s="21" t="s">
        <v>65</v>
      </c>
      <c r="F357" s="23">
        <v>15</v>
      </c>
      <c r="G357" s="17">
        <v>0</v>
      </c>
      <c r="H357" s="24">
        <f>F357*G357</f>
        <v>0</v>
      </c>
    </row>
    <row r="358" spans="1:8" x14ac:dyDescent="0.2">
      <c r="A358" s="21"/>
      <c r="G358" s="19"/>
      <c r="H358" s="24" t="s">
        <v>52</v>
      </c>
    </row>
    <row r="359" spans="1:8" x14ac:dyDescent="0.2">
      <c r="B359" s="10" t="s">
        <v>54</v>
      </c>
      <c r="C359" s="3" t="s">
        <v>31</v>
      </c>
      <c r="G359" s="19"/>
      <c r="H359" s="24">
        <f>H348+H350+H352+H354+H355+H356+H357</f>
        <v>0</v>
      </c>
    </row>
    <row r="360" spans="1:8" x14ac:dyDescent="0.2">
      <c r="A360" s="21"/>
      <c r="G360" s="19"/>
      <c r="H360" s="18"/>
    </row>
    <row r="361" spans="1:8" x14ac:dyDescent="0.2">
      <c r="A361" s="21"/>
      <c r="B361" s="10" t="s">
        <v>37</v>
      </c>
      <c r="C361" s="13" t="s">
        <v>32</v>
      </c>
      <c r="G361" s="19"/>
      <c r="H361" s="18"/>
    </row>
    <row r="362" spans="1:8" x14ac:dyDescent="0.2">
      <c r="A362" s="21"/>
      <c r="B362" s="10" t="s">
        <v>38</v>
      </c>
      <c r="C362" s="3" t="s">
        <v>333</v>
      </c>
      <c r="G362" s="19"/>
      <c r="H362" s="18"/>
    </row>
    <row r="363" spans="1:8" x14ac:dyDescent="0.2">
      <c r="A363" s="21"/>
      <c r="B363" s="10" t="s">
        <v>41</v>
      </c>
      <c r="C363" s="3" t="s">
        <v>42</v>
      </c>
      <c r="D363" s="22" t="s">
        <v>43</v>
      </c>
      <c r="E363" s="21" t="s">
        <v>44</v>
      </c>
      <c r="F363" s="23" t="s">
        <v>45</v>
      </c>
      <c r="G363" s="17" t="s">
        <v>46</v>
      </c>
      <c r="H363" s="24" t="s">
        <v>47</v>
      </c>
    </row>
    <row r="364" spans="1:8" x14ac:dyDescent="0.2">
      <c r="B364" s="10" t="s">
        <v>380</v>
      </c>
      <c r="C364" s="3" t="s">
        <v>381</v>
      </c>
      <c r="E364" s="21" t="s">
        <v>65</v>
      </c>
      <c r="F364" s="23">
        <v>36</v>
      </c>
      <c r="G364" s="17">
        <v>0</v>
      </c>
      <c r="H364" s="24">
        <f>F364*G364</f>
        <v>0</v>
      </c>
    </row>
    <row r="365" spans="1:8" x14ac:dyDescent="0.2">
      <c r="A365" s="21"/>
      <c r="G365" s="19"/>
      <c r="H365" s="24" t="s">
        <v>52</v>
      </c>
    </row>
    <row r="366" spans="1:8" x14ac:dyDescent="0.2">
      <c r="B366" s="10" t="s">
        <v>54</v>
      </c>
      <c r="C366" s="3" t="s">
        <v>32</v>
      </c>
      <c r="G366" s="19"/>
      <c r="H366" s="24">
        <f>H364</f>
        <v>0</v>
      </c>
    </row>
    <row r="367" spans="1:8" x14ac:dyDescent="0.2">
      <c r="G367" s="19"/>
      <c r="H367" s="18"/>
    </row>
    <row r="368" spans="1:8" x14ac:dyDescent="0.2">
      <c r="B368" s="10" t="s">
        <v>37</v>
      </c>
      <c r="C368" s="13" t="s">
        <v>30</v>
      </c>
      <c r="G368" s="19"/>
      <c r="H368" s="18"/>
    </row>
    <row r="369" spans="1:8" x14ac:dyDescent="0.2">
      <c r="A369" s="21"/>
      <c r="B369" s="10" t="s">
        <v>38</v>
      </c>
      <c r="C369" s="3" t="s">
        <v>113</v>
      </c>
      <c r="G369" s="19"/>
      <c r="H369" s="18"/>
    </row>
    <row r="370" spans="1:8" x14ac:dyDescent="0.2">
      <c r="A370" s="21"/>
      <c r="B370" s="10" t="s">
        <v>41</v>
      </c>
      <c r="C370" s="3" t="s">
        <v>42</v>
      </c>
      <c r="D370" s="22" t="s">
        <v>43</v>
      </c>
      <c r="E370" s="21" t="s">
        <v>44</v>
      </c>
      <c r="F370" s="23" t="s">
        <v>45</v>
      </c>
      <c r="G370" s="17" t="s">
        <v>46</v>
      </c>
      <c r="H370" s="24" t="s">
        <v>47</v>
      </c>
    </row>
    <row r="371" spans="1:8" x14ac:dyDescent="0.2">
      <c r="B371" s="10" t="s">
        <v>382</v>
      </c>
      <c r="C371" s="3" t="s">
        <v>383</v>
      </c>
      <c r="E371" s="21" t="s">
        <v>65</v>
      </c>
      <c r="F371" s="23">
        <v>36</v>
      </c>
      <c r="G371" s="17">
        <v>0</v>
      </c>
      <c r="H371" s="24">
        <f>F371*G371</f>
        <v>0</v>
      </c>
    </row>
    <row r="372" spans="1:8" x14ac:dyDescent="0.2">
      <c r="A372" s="21"/>
      <c r="C372" s="3" t="s">
        <v>384</v>
      </c>
      <c r="G372" s="19"/>
      <c r="H372" s="18"/>
    </row>
    <row r="373" spans="1:8" x14ac:dyDescent="0.2">
      <c r="G373" s="19"/>
      <c r="H373" s="24" t="s">
        <v>52</v>
      </c>
    </row>
    <row r="374" spans="1:8" x14ac:dyDescent="0.2">
      <c r="B374" s="10" t="s">
        <v>54</v>
      </c>
      <c r="C374" s="3" t="s">
        <v>30</v>
      </c>
      <c r="G374" s="19"/>
      <c r="H374" s="24">
        <f>H371</f>
        <v>0</v>
      </c>
    </row>
    <row r="375" spans="1:8" x14ac:dyDescent="0.2">
      <c r="G375" s="19"/>
      <c r="H375" s="18"/>
    </row>
    <row r="376" spans="1:8" x14ac:dyDescent="0.2">
      <c r="A376" s="21"/>
      <c r="B376" s="10" t="s">
        <v>37</v>
      </c>
      <c r="C376" s="13" t="s">
        <v>29</v>
      </c>
      <c r="G376" s="19"/>
      <c r="H376" s="18"/>
    </row>
    <row r="377" spans="1:8" x14ac:dyDescent="0.2">
      <c r="A377" s="21"/>
      <c r="B377" s="10" t="s">
        <v>38</v>
      </c>
      <c r="C377" s="3" t="s">
        <v>333</v>
      </c>
      <c r="G377" s="19"/>
      <c r="H377" s="18"/>
    </row>
    <row r="378" spans="1:8" x14ac:dyDescent="0.2">
      <c r="B378" s="10" t="s">
        <v>41</v>
      </c>
      <c r="C378" s="3" t="s">
        <v>42</v>
      </c>
      <c r="D378" s="22" t="s">
        <v>43</v>
      </c>
      <c r="E378" s="21" t="s">
        <v>44</v>
      </c>
      <c r="F378" s="23" t="s">
        <v>45</v>
      </c>
      <c r="G378" s="17" t="s">
        <v>46</v>
      </c>
      <c r="H378" s="24" t="s">
        <v>47</v>
      </c>
    </row>
    <row r="379" spans="1:8" x14ac:dyDescent="0.2">
      <c r="B379" s="10" t="s">
        <v>385</v>
      </c>
      <c r="C379" s="3" t="s">
        <v>386</v>
      </c>
      <c r="E379" s="21" t="s">
        <v>65</v>
      </c>
      <c r="F379" s="23">
        <v>7</v>
      </c>
      <c r="G379" s="17">
        <v>0</v>
      </c>
      <c r="H379" s="24">
        <f>F379*G379</f>
        <v>0</v>
      </c>
    </row>
    <row r="380" spans="1:8" x14ac:dyDescent="0.2">
      <c r="A380" s="21"/>
      <c r="G380" s="19"/>
      <c r="H380" s="24" t="s">
        <v>52</v>
      </c>
    </row>
    <row r="381" spans="1:8" x14ac:dyDescent="0.2">
      <c r="B381" s="10" t="s">
        <v>54</v>
      </c>
      <c r="C381" s="3" t="s">
        <v>29</v>
      </c>
      <c r="G381" s="19"/>
      <c r="H381" s="24">
        <f>H379</f>
        <v>0</v>
      </c>
    </row>
    <row r="382" spans="1:8" x14ac:dyDescent="0.2">
      <c r="G382" s="19"/>
      <c r="H382" s="18"/>
    </row>
    <row r="383" spans="1:8" x14ac:dyDescent="0.2">
      <c r="B383" s="10" t="s">
        <v>37</v>
      </c>
      <c r="C383" s="13" t="s">
        <v>30</v>
      </c>
      <c r="G383" s="19"/>
      <c r="H383" s="18"/>
    </row>
    <row r="384" spans="1:8" x14ac:dyDescent="0.2">
      <c r="A384" s="21"/>
      <c r="B384" s="10" t="s">
        <v>38</v>
      </c>
      <c r="C384" s="3" t="s">
        <v>113</v>
      </c>
      <c r="G384" s="19"/>
      <c r="H384" s="18"/>
    </row>
    <row r="385" spans="1:8" x14ac:dyDescent="0.2">
      <c r="A385" s="21"/>
      <c r="B385" s="10" t="s">
        <v>41</v>
      </c>
      <c r="C385" s="3" t="s">
        <v>42</v>
      </c>
      <c r="D385" s="22" t="s">
        <v>43</v>
      </c>
      <c r="E385" s="21" t="s">
        <v>44</v>
      </c>
      <c r="F385" s="23" t="s">
        <v>45</v>
      </c>
      <c r="G385" s="17" t="s">
        <v>46</v>
      </c>
      <c r="H385" s="24" t="s">
        <v>47</v>
      </c>
    </row>
    <row r="386" spans="1:8" x14ac:dyDescent="0.2">
      <c r="B386" s="10" t="s">
        <v>387</v>
      </c>
      <c r="C386" s="3" t="s">
        <v>388</v>
      </c>
      <c r="E386" s="21" t="s">
        <v>65</v>
      </c>
      <c r="F386" s="23">
        <v>7</v>
      </c>
      <c r="G386" s="17">
        <v>0</v>
      </c>
      <c r="H386" s="24">
        <f>F386*G386</f>
        <v>0</v>
      </c>
    </row>
    <row r="387" spans="1:8" x14ac:dyDescent="0.2">
      <c r="A387" s="21"/>
      <c r="G387" s="19"/>
      <c r="H387" s="24" t="s">
        <v>52</v>
      </c>
    </row>
    <row r="388" spans="1:8" x14ac:dyDescent="0.2">
      <c r="B388" s="10" t="s">
        <v>54</v>
      </c>
      <c r="C388" s="3" t="s">
        <v>30</v>
      </c>
      <c r="G388" s="19"/>
      <c r="H388" s="24">
        <f>H386</f>
        <v>0</v>
      </c>
    </row>
    <row r="389" spans="1:8" x14ac:dyDescent="0.2">
      <c r="G389" s="19"/>
      <c r="H389" s="18"/>
    </row>
    <row r="390" spans="1:8" x14ac:dyDescent="0.2">
      <c r="B390" s="10" t="s">
        <v>37</v>
      </c>
      <c r="C390" s="13" t="s">
        <v>33</v>
      </c>
      <c r="G390" s="19"/>
      <c r="H390" s="18"/>
    </row>
    <row r="391" spans="1:8" x14ac:dyDescent="0.2">
      <c r="A391" s="21"/>
      <c r="B391" s="10" t="s">
        <v>38</v>
      </c>
      <c r="C391" s="3" t="s">
        <v>389</v>
      </c>
      <c r="G391" s="19"/>
      <c r="H391" s="18"/>
    </row>
    <row r="392" spans="1:8" x14ac:dyDescent="0.2">
      <c r="A392" s="21"/>
      <c r="B392" s="10" t="s">
        <v>41</v>
      </c>
      <c r="C392" s="3" t="s">
        <v>42</v>
      </c>
      <c r="D392" s="22" t="s">
        <v>43</v>
      </c>
      <c r="E392" s="21" t="s">
        <v>44</v>
      </c>
      <c r="F392" s="23" t="s">
        <v>45</v>
      </c>
      <c r="G392" s="17" t="s">
        <v>46</v>
      </c>
      <c r="H392" s="24" t="s">
        <v>47</v>
      </c>
    </row>
    <row r="393" spans="1:8" x14ac:dyDescent="0.2">
      <c r="B393" s="10" t="s">
        <v>390</v>
      </c>
      <c r="C393" s="3" t="s">
        <v>391</v>
      </c>
      <c r="E393" s="21" t="s">
        <v>65</v>
      </c>
      <c r="F393" s="23">
        <v>523</v>
      </c>
      <c r="G393" s="17">
        <v>0</v>
      </c>
      <c r="H393" s="24">
        <f>F393*G393</f>
        <v>0</v>
      </c>
    </row>
    <row r="394" spans="1:8" x14ac:dyDescent="0.2">
      <c r="A394" s="21"/>
      <c r="C394" s="3" t="s">
        <v>392</v>
      </c>
      <c r="G394" s="19"/>
      <c r="H394" s="18"/>
    </row>
    <row r="395" spans="1:8" x14ac:dyDescent="0.2">
      <c r="B395" s="10" t="s">
        <v>393</v>
      </c>
      <c r="C395" s="3" t="s">
        <v>391</v>
      </c>
      <c r="E395" s="21" t="s">
        <v>65</v>
      </c>
      <c r="F395" s="23">
        <v>748</v>
      </c>
      <c r="G395" s="17">
        <v>0</v>
      </c>
      <c r="H395" s="24">
        <f>F395*G395</f>
        <v>0</v>
      </c>
    </row>
    <row r="396" spans="1:8" x14ac:dyDescent="0.2">
      <c r="C396" s="3" t="s">
        <v>394</v>
      </c>
      <c r="G396" s="19"/>
      <c r="H396" s="18"/>
    </row>
    <row r="397" spans="1:8" x14ac:dyDescent="0.2">
      <c r="B397" s="10" t="s">
        <v>395</v>
      </c>
      <c r="C397" s="3" t="s">
        <v>391</v>
      </c>
      <c r="E397" s="21" t="s">
        <v>65</v>
      </c>
      <c r="F397" s="23">
        <v>1</v>
      </c>
      <c r="G397" s="17">
        <v>0</v>
      </c>
      <c r="H397" s="24">
        <f>F397*G397</f>
        <v>0</v>
      </c>
    </row>
    <row r="398" spans="1:8" x14ac:dyDescent="0.2">
      <c r="A398" s="21"/>
      <c r="C398" s="3" t="s">
        <v>396</v>
      </c>
      <c r="G398" s="19"/>
      <c r="H398" s="18"/>
    </row>
    <row r="399" spans="1:8" x14ac:dyDescent="0.2">
      <c r="A399" s="21"/>
      <c r="G399" s="19"/>
      <c r="H399" s="24" t="s">
        <v>52</v>
      </c>
    </row>
    <row r="400" spans="1:8" x14ac:dyDescent="0.2">
      <c r="B400" s="10" t="s">
        <v>54</v>
      </c>
      <c r="C400" s="3" t="s">
        <v>33</v>
      </c>
      <c r="G400" s="19"/>
      <c r="H400" s="24">
        <f>H393+H395+H397</f>
        <v>0</v>
      </c>
    </row>
    <row r="401" spans="1:8" x14ac:dyDescent="0.2">
      <c r="A401" s="21"/>
      <c r="G401" s="19"/>
      <c r="H401" s="18"/>
    </row>
    <row r="402" spans="1:8" x14ac:dyDescent="0.2">
      <c r="B402" s="10" t="s">
        <v>37</v>
      </c>
      <c r="C402" s="13" t="s">
        <v>34</v>
      </c>
      <c r="G402" s="19"/>
      <c r="H402" s="18"/>
    </row>
    <row r="403" spans="1:8" x14ac:dyDescent="0.2">
      <c r="A403" s="21"/>
      <c r="B403" s="10" t="s">
        <v>38</v>
      </c>
      <c r="C403" s="3" t="s">
        <v>389</v>
      </c>
      <c r="G403" s="19"/>
      <c r="H403" s="18"/>
    </row>
    <row r="404" spans="1:8" x14ac:dyDescent="0.2">
      <c r="B404" s="10" t="s">
        <v>41</v>
      </c>
      <c r="C404" s="3" t="s">
        <v>42</v>
      </c>
      <c r="D404" s="22" t="s">
        <v>43</v>
      </c>
      <c r="E404" s="21" t="s">
        <v>44</v>
      </c>
      <c r="F404" s="23" t="s">
        <v>45</v>
      </c>
      <c r="G404" s="17" t="s">
        <v>46</v>
      </c>
      <c r="H404" s="24" t="s">
        <v>47</v>
      </c>
    </row>
    <row r="405" spans="1:8" x14ac:dyDescent="0.2">
      <c r="B405" s="10" t="s">
        <v>397</v>
      </c>
      <c r="C405" s="3" t="s">
        <v>398</v>
      </c>
      <c r="E405" s="21" t="s">
        <v>51</v>
      </c>
      <c r="F405" s="23">
        <v>16</v>
      </c>
      <c r="G405" s="17">
        <v>0</v>
      </c>
      <c r="H405" s="24">
        <f>F405*G405</f>
        <v>0</v>
      </c>
    </row>
    <row r="406" spans="1:8" x14ac:dyDescent="0.2">
      <c r="A406" s="21"/>
      <c r="C406" s="3" t="s">
        <v>399</v>
      </c>
      <c r="G406" s="19"/>
      <c r="H406" s="18"/>
    </row>
    <row r="407" spans="1:8" x14ac:dyDescent="0.2">
      <c r="B407" s="10" t="s">
        <v>390</v>
      </c>
      <c r="C407" s="3" t="s">
        <v>400</v>
      </c>
      <c r="E407" s="21" t="s">
        <v>51</v>
      </c>
      <c r="F407" s="23">
        <v>24</v>
      </c>
      <c r="G407" s="17">
        <v>0</v>
      </c>
      <c r="H407" s="24">
        <f t="shared" ref="H407:H416" si="7">F407*G407</f>
        <v>0</v>
      </c>
    </row>
    <row r="408" spans="1:8" x14ac:dyDescent="0.2">
      <c r="B408" s="10" t="s">
        <v>393</v>
      </c>
      <c r="C408" s="3" t="s">
        <v>401</v>
      </c>
      <c r="E408" s="21" t="s">
        <v>51</v>
      </c>
      <c r="F408" s="23">
        <v>340</v>
      </c>
      <c r="G408" s="17">
        <v>0</v>
      </c>
      <c r="H408" s="24">
        <f t="shared" si="7"/>
        <v>0</v>
      </c>
    </row>
    <row r="409" spans="1:8" x14ac:dyDescent="0.2">
      <c r="B409" s="10" t="s">
        <v>402</v>
      </c>
      <c r="C409" s="3" t="s">
        <v>403</v>
      </c>
      <c r="E409" s="21" t="s">
        <v>51</v>
      </c>
      <c r="F409" s="23">
        <v>100</v>
      </c>
      <c r="G409" s="17">
        <v>0</v>
      </c>
      <c r="H409" s="24">
        <f t="shared" si="7"/>
        <v>0</v>
      </c>
    </row>
    <row r="410" spans="1:8" x14ac:dyDescent="0.2">
      <c r="A410" s="21"/>
      <c r="B410" s="10" t="s">
        <v>404</v>
      </c>
      <c r="C410" s="3" t="s">
        <v>405</v>
      </c>
      <c r="E410" s="21" t="s">
        <v>51</v>
      </c>
      <c r="F410" s="23">
        <v>80</v>
      </c>
      <c r="G410" s="17">
        <v>0</v>
      </c>
      <c r="H410" s="24">
        <f t="shared" si="7"/>
        <v>0</v>
      </c>
    </row>
    <row r="411" spans="1:8" x14ac:dyDescent="0.2">
      <c r="A411" s="21"/>
      <c r="B411" s="10" t="s">
        <v>406</v>
      </c>
      <c r="C411" s="3" t="s">
        <v>407</v>
      </c>
      <c r="E411" s="21" t="s">
        <v>51</v>
      </c>
      <c r="F411" s="23">
        <v>100</v>
      </c>
      <c r="G411" s="17">
        <v>0</v>
      </c>
      <c r="H411" s="24">
        <f t="shared" si="7"/>
        <v>0</v>
      </c>
    </row>
    <row r="412" spans="1:8" x14ac:dyDescent="0.2">
      <c r="B412" s="10" t="s">
        <v>395</v>
      </c>
      <c r="C412" s="3" t="s">
        <v>408</v>
      </c>
      <c r="E412" s="21" t="s">
        <v>51</v>
      </c>
      <c r="F412" s="23">
        <v>48</v>
      </c>
      <c r="G412" s="17">
        <v>0</v>
      </c>
      <c r="H412" s="24">
        <f t="shared" si="7"/>
        <v>0</v>
      </c>
    </row>
    <row r="413" spans="1:8" x14ac:dyDescent="0.2">
      <c r="A413" s="21"/>
      <c r="B413" s="10" t="s">
        <v>409</v>
      </c>
      <c r="C413" s="3" t="s">
        <v>410</v>
      </c>
      <c r="E413" s="21" t="s">
        <v>51</v>
      </c>
      <c r="F413" s="23">
        <v>890</v>
      </c>
      <c r="G413" s="17">
        <v>0</v>
      </c>
      <c r="H413" s="24">
        <f t="shared" si="7"/>
        <v>0</v>
      </c>
    </row>
    <row r="414" spans="1:8" x14ac:dyDescent="0.2">
      <c r="A414" s="21"/>
      <c r="B414" s="10" t="s">
        <v>411</v>
      </c>
      <c r="C414" s="3" t="s">
        <v>412</v>
      </c>
      <c r="E414" s="21" t="s">
        <v>51</v>
      </c>
      <c r="F414" s="23">
        <v>600</v>
      </c>
      <c r="G414" s="17">
        <v>0</v>
      </c>
      <c r="H414" s="24">
        <f t="shared" si="7"/>
        <v>0</v>
      </c>
    </row>
    <row r="415" spans="1:8" x14ac:dyDescent="0.2">
      <c r="A415" s="21"/>
      <c r="B415" s="10" t="s">
        <v>413</v>
      </c>
      <c r="C415" s="3" t="s">
        <v>414</v>
      </c>
      <c r="E415" s="21" t="s">
        <v>51</v>
      </c>
      <c r="F415" s="23">
        <v>190</v>
      </c>
      <c r="G415" s="17">
        <v>0</v>
      </c>
      <c r="H415" s="24">
        <f t="shared" si="7"/>
        <v>0</v>
      </c>
    </row>
    <row r="416" spans="1:8" x14ac:dyDescent="0.2">
      <c r="A416" s="21"/>
      <c r="B416" s="10" t="s">
        <v>415</v>
      </c>
      <c r="C416" s="3" t="s">
        <v>416</v>
      </c>
      <c r="E416" s="21" t="s">
        <v>417</v>
      </c>
      <c r="F416" s="23">
        <v>65</v>
      </c>
      <c r="G416" s="17">
        <v>0</v>
      </c>
      <c r="H416" s="24">
        <f t="shared" si="7"/>
        <v>0</v>
      </c>
    </row>
    <row r="417" spans="1:8" x14ac:dyDescent="0.2">
      <c r="A417" s="21"/>
      <c r="G417" s="19"/>
      <c r="H417" s="24" t="s">
        <v>52</v>
      </c>
    </row>
    <row r="418" spans="1:8" x14ac:dyDescent="0.2">
      <c r="A418" s="21"/>
      <c r="B418" s="10" t="s">
        <v>54</v>
      </c>
      <c r="C418" s="3" t="s">
        <v>34</v>
      </c>
      <c r="G418" s="19"/>
      <c r="H418" s="24">
        <f>H405+H407+H408+H409+H410+H411+H412+H413+H414+H415+H416</f>
        <v>0</v>
      </c>
    </row>
    <row r="419" spans="1:8" x14ac:dyDescent="0.2">
      <c r="A419" s="21"/>
      <c r="G419" s="19"/>
      <c r="H419" s="18"/>
    </row>
    <row r="420" spans="1:8" x14ac:dyDescent="0.2">
      <c r="A420" s="21"/>
      <c r="B420" s="10" t="s">
        <v>37</v>
      </c>
      <c r="C420" s="13" t="s">
        <v>19</v>
      </c>
      <c r="G420" s="19"/>
      <c r="H420" s="18"/>
    </row>
    <row r="421" spans="1:8" x14ac:dyDescent="0.2">
      <c r="A421" s="21"/>
      <c r="B421" s="10" t="s">
        <v>38</v>
      </c>
      <c r="C421" s="3" t="s">
        <v>418</v>
      </c>
      <c r="G421" s="19"/>
      <c r="H421" s="18"/>
    </row>
    <row r="422" spans="1:8" x14ac:dyDescent="0.2">
      <c r="A422" s="21"/>
      <c r="B422" s="10" t="s">
        <v>41</v>
      </c>
      <c r="C422" s="3" t="s">
        <v>42</v>
      </c>
      <c r="D422" s="22" t="s">
        <v>43</v>
      </c>
      <c r="E422" s="21" t="s">
        <v>44</v>
      </c>
      <c r="F422" s="23" t="s">
        <v>45</v>
      </c>
      <c r="G422" s="17" t="s">
        <v>46</v>
      </c>
      <c r="H422" s="24" t="s">
        <v>47</v>
      </c>
    </row>
    <row r="423" spans="1:8" x14ac:dyDescent="0.2">
      <c r="B423" s="10" t="s">
        <v>419</v>
      </c>
      <c r="C423" s="3" t="s">
        <v>420</v>
      </c>
      <c r="E423" s="21" t="s">
        <v>421</v>
      </c>
      <c r="F423" s="23">
        <v>19250</v>
      </c>
      <c r="G423" s="17">
        <v>0</v>
      </c>
      <c r="H423" s="24">
        <f>F423*G423</f>
        <v>0</v>
      </c>
    </row>
    <row r="424" spans="1:8" x14ac:dyDescent="0.2">
      <c r="A424" s="21"/>
      <c r="G424" s="19"/>
      <c r="H424" s="24" t="s">
        <v>52</v>
      </c>
    </row>
    <row r="425" spans="1:8" x14ac:dyDescent="0.2">
      <c r="B425" s="10" t="s">
        <v>54</v>
      </c>
      <c r="C425" s="3" t="s">
        <v>19</v>
      </c>
      <c r="G425" s="19"/>
      <c r="H425" s="24">
        <f>H423</f>
        <v>0</v>
      </c>
    </row>
    <row r="426" spans="1:8" x14ac:dyDescent="0.2">
      <c r="G426" s="19"/>
      <c r="H426" s="18"/>
    </row>
    <row r="427" spans="1:8" x14ac:dyDescent="0.2">
      <c r="B427" s="10" t="s">
        <v>37</v>
      </c>
      <c r="C427" s="13" t="s">
        <v>20</v>
      </c>
      <c r="G427" s="19"/>
      <c r="H427" s="18"/>
    </row>
    <row r="428" spans="1:8" x14ac:dyDescent="0.2">
      <c r="A428" s="21"/>
      <c r="B428" s="10" t="s">
        <v>38</v>
      </c>
      <c r="C428" s="3" t="s">
        <v>422</v>
      </c>
      <c r="G428" s="19"/>
      <c r="H428" s="18"/>
    </row>
    <row r="429" spans="1:8" x14ac:dyDescent="0.2">
      <c r="A429" s="21"/>
      <c r="B429" s="10" t="s">
        <v>41</v>
      </c>
      <c r="C429" s="3" t="s">
        <v>42</v>
      </c>
      <c r="D429" s="22" t="s">
        <v>43</v>
      </c>
      <c r="E429" s="21" t="s">
        <v>44</v>
      </c>
      <c r="F429" s="23" t="s">
        <v>45</v>
      </c>
      <c r="G429" s="17" t="s">
        <v>46</v>
      </c>
      <c r="H429" s="24" t="s">
        <v>47</v>
      </c>
    </row>
    <row r="430" spans="1:8" x14ac:dyDescent="0.2">
      <c r="B430" s="10" t="s">
        <v>423</v>
      </c>
      <c r="C430" s="3" t="s">
        <v>424</v>
      </c>
      <c r="E430" s="21" t="s">
        <v>417</v>
      </c>
      <c r="F430" s="23">
        <v>15</v>
      </c>
      <c r="G430" s="17">
        <v>0</v>
      </c>
      <c r="H430" s="24">
        <f>F430*G430</f>
        <v>0</v>
      </c>
    </row>
    <row r="431" spans="1:8" x14ac:dyDescent="0.2">
      <c r="A431" s="21"/>
      <c r="G431" s="19"/>
      <c r="H431" s="24" t="s">
        <v>52</v>
      </c>
    </row>
    <row r="432" spans="1:8" x14ac:dyDescent="0.2">
      <c r="B432" s="10" t="s">
        <v>54</v>
      </c>
      <c r="C432" s="3" t="s">
        <v>20</v>
      </c>
      <c r="G432" s="19"/>
      <c r="H432" s="24">
        <f>H430</f>
        <v>0</v>
      </c>
    </row>
    <row r="433" spans="1:8" x14ac:dyDescent="0.2">
      <c r="G433" s="19"/>
      <c r="H433" s="18"/>
    </row>
    <row r="434" spans="1:8" x14ac:dyDescent="0.2">
      <c r="B434" s="10" t="s">
        <v>37</v>
      </c>
      <c r="C434" s="13" t="s">
        <v>35</v>
      </c>
      <c r="G434" s="19"/>
      <c r="H434" s="18"/>
    </row>
    <row r="435" spans="1:8" x14ac:dyDescent="0.2">
      <c r="A435" s="21"/>
      <c r="B435" s="10" t="s">
        <v>38</v>
      </c>
      <c r="C435" s="3" t="s">
        <v>113</v>
      </c>
      <c r="G435" s="19"/>
      <c r="H435" s="18"/>
    </row>
    <row r="436" spans="1:8" x14ac:dyDescent="0.2">
      <c r="A436" s="21"/>
      <c r="B436" s="10" t="s">
        <v>41</v>
      </c>
      <c r="C436" s="3" t="s">
        <v>42</v>
      </c>
      <c r="D436" s="22" t="s">
        <v>43</v>
      </c>
      <c r="E436" s="21" t="s">
        <v>44</v>
      </c>
      <c r="F436" s="23" t="s">
        <v>45</v>
      </c>
      <c r="G436" s="17" t="s">
        <v>46</v>
      </c>
      <c r="H436" s="24" t="s">
        <v>47</v>
      </c>
    </row>
    <row r="437" spans="1:8" x14ac:dyDescent="0.2">
      <c r="B437" s="10" t="s">
        <v>425</v>
      </c>
      <c r="C437" s="3" t="s">
        <v>426</v>
      </c>
      <c r="E437" s="21" t="s">
        <v>65</v>
      </c>
      <c r="F437" s="23">
        <v>1</v>
      </c>
      <c r="G437" s="17">
        <v>0</v>
      </c>
      <c r="H437" s="24">
        <f t="shared" ref="H437:H449" si="8">F437*G437</f>
        <v>0</v>
      </c>
    </row>
    <row r="438" spans="1:8" x14ac:dyDescent="0.2">
      <c r="A438" s="21"/>
      <c r="B438" s="10" t="s">
        <v>427</v>
      </c>
      <c r="C438" s="3" t="s">
        <v>428</v>
      </c>
      <c r="E438" s="21" t="s">
        <v>65</v>
      </c>
      <c r="F438" s="23">
        <v>1</v>
      </c>
      <c r="G438" s="17">
        <v>0</v>
      </c>
      <c r="H438" s="24">
        <f t="shared" si="8"/>
        <v>0</v>
      </c>
    </row>
    <row r="439" spans="1:8" x14ac:dyDescent="0.2">
      <c r="B439" s="10" t="s">
        <v>429</v>
      </c>
      <c r="C439" s="3" t="s">
        <v>430</v>
      </c>
      <c r="E439" s="21" t="s">
        <v>65</v>
      </c>
      <c r="F439" s="23">
        <v>1</v>
      </c>
      <c r="G439" s="17">
        <v>0</v>
      </c>
      <c r="H439" s="24">
        <f t="shared" si="8"/>
        <v>0</v>
      </c>
    </row>
    <row r="440" spans="1:8" x14ac:dyDescent="0.2">
      <c r="B440" s="10" t="s">
        <v>431</v>
      </c>
      <c r="C440" s="3" t="s">
        <v>432</v>
      </c>
      <c r="E440" s="21" t="s">
        <v>65</v>
      </c>
      <c r="F440" s="23">
        <v>1</v>
      </c>
      <c r="G440" s="17">
        <v>0</v>
      </c>
      <c r="H440" s="24">
        <f t="shared" si="8"/>
        <v>0</v>
      </c>
    </row>
    <row r="441" spans="1:8" x14ac:dyDescent="0.2">
      <c r="B441" s="10" t="s">
        <v>433</v>
      </c>
      <c r="C441" s="3" t="s">
        <v>434</v>
      </c>
      <c r="E441" s="21" t="s">
        <v>65</v>
      </c>
      <c r="F441" s="23">
        <v>1</v>
      </c>
      <c r="G441" s="17">
        <v>0</v>
      </c>
      <c r="H441" s="24">
        <f t="shared" si="8"/>
        <v>0</v>
      </c>
    </row>
    <row r="442" spans="1:8" x14ac:dyDescent="0.2">
      <c r="A442" s="21"/>
      <c r="B442" s="10" t="s">
        <v>435</v>
      </c>
      <c r="C442" s="3" t="s">
        <v>436</v>
      </c>
      <c r="E442" s="21" t="s">
        <v>65</v>
      </c>
      <c r="F442" s="23">
        <v>1</v>
      </c>
      <c r="G442" s="17">
        <v>0</v>
      </c>
      <c r="H442" s="24">
        <f t="shared" si="8"/>
        <v>0</v>
      </c>
    </row>
    <row r="443" spans="1:8" x14ac:dyDescent="0.2">
      <c r="A443" s="21"/>
      <c r="B443" s="10" t="s">
        <v>437</v>
      </c>
      <c r="C443" s="3" t="s">
        <v>438</v>
      </c>
      <c r="E443" s="21" t="s">
        <v>65</v>
      </c>
      <c r="F443" s="23">
        <v>1</v>
      </c>
      <c r="G443" s="17">
        <v>0</v>
      </c>
      <c r="H443" s="24">
        <f t="shared" si="8"/>
        <v>0</v>
      </c>
    </row>
    <row r="444" spans="1:8" x14ac:dyDescent="0.2">
      <c r="A444" s="21"/>
      <c r="B444" s="10" t="s">
        <v>439</v>
      </c>
      <c r="C444" s="3" t="s">
        <v>440</v>
      </c>
      <c r="E444" s="21" t="s">
        <v>65</v>
      </c>
      <c r="F444" s="23">
        <v>1</v>
      </c>
      <c r="G444" s="17">
        <v>0</v>
      </c>
      <c r="H444" s="24">
        <f t="shared" si="8"/>
        <v>0</v>
      </c>
    </row>
    <row r="445" spans="1:8" x14ac:dyDescent="0.2">
      <c r="A445" s="21"/>
      <c r="B445" s="10" t="s">
        <v>441</v>
      </c>
      <c r="C445" s="3" t="s">
        <v>442</v>
      </c>
      <c r="E445" s="21" t="s">
        <v>65</v>
      </c>
      <c r="F445" s="23">
        <v>1</v>
      </c>
      <c r="G445" s="17">
        <v>0</v>
      </c>
      <c r="H445" s="24">
        <f t="shared" si="8"/>
        <v>0</v>
      </c>
    </row>
    <row r="446" spans="1:8" x14ac:dyDescent="0.2">
      <c r="A446" s="21"/>
      <c r="B446" s="10" t="s">
        <v>443</v>
      </c>
      <c r="C446" s="3" t="s">
        <v>444</v>
      </c>
      <c r="E446" s="21" t="s">
        <v>65</v>
      </c>
      <c r="F446" s="23">
        <v>1</v>
      </c>
      <c r="G446" s="17">
        <v>0</v>
      </c>
      <c r="H446" s="24">
        <f t="shared" si="8"/>
        <v>0</v>
      </c>
    </row>
    <row r="447" spans="1:8" x14ac:dyDescent="0.2">
      <c r="A447" s="21"/>
      <c r="B447" s="10" t="s">
        <v>445</v>
      </c>
      <c r="C447" s="3" t="s">
        <v>446</v>
      </c>
      <c r="E447" s="21" t="s">
        <v>65</v>
      </c>
      <c r="F447" s="23">
        <v>1</v>
      </c>
      <c r="G447" s="17">
        <v>0</v>
      </c>
      <c r="H447" s="24">
        <f t="shared" si="8"/>
        <v>0</v>
      </c>
    </row>
    <row r="448" spans="1:8" x14ac:dyDescent="0.2">
      <c r="A448" s="21"/>
      <c r="B448" s="10" t="s">
        <v>447</v>
      </c>
      <c r="C448" s="3" t="s">
        <v>448</v>
      </c>
      <c r="E448" s="21" t="s">
        <v>65</v>
      </c>
      <c r="F448" s="23">
        <v>1</v>
      </c>
      <c r="G448" s="17">
        <v>0</v>
      </c>
      <c r="H448" s="24">
        <f t="shared" si="8"/>
        <v>0</v>
      </c>
    </row>
    <row r="449" spans="1:8" x14ac:dyDescent="0.2">
      <c r="A449" s="21"/>
      <c r="B449" s="10" t="s">
        <v>449</v>
      </c>
      <c r="C449" s="3" t="s">
        <v>450</v>
      </c>
      <c r="E449" s="21" t="s">
        <v>65</v>
      </c>
      <c r="F449" s="23">
        <v>1</v>
      </c>
      <c r="G449" s="17">
        <v>0</v>
      </c>
      <c r="H449" s="24">
        <f t="shared" si="8"/>
        <v>0</v>
      </c>
    </row>
    <row r="450" spans="1:8" x14ac:dyDescent="0.2">
      <c r="A450" s="21"/>
      <c r="G450" s="19"/>
      <c r="H450" s="24" t="s">
        <v>52</v>
      </c>
    </row>
    <row r="451" spans="1:8" x14ac:dyDescent="0.2">
      <c r="A451" s="21"/>
      <c r="B451" s="10" t="s">
        <v>54</v>
      </c>
      <c r="C451" s="3" t="s">
        <v>35</v>
      </c>
      <c r="G451" s="19"/>
      <c r="H451" s="24">
        <f>H437+H438+H439+H440+H441+H442+H443+H444+H445+H446+H447+H448+H449</f>
        <v>0</v>
      </c>
    </row>
  </sheetData>
  <sheetProtection selectLockedCells="1" selectUnlockedCells="1"/>
  <pageMargins left="0.39374999999999999" right="0" top="0.78749999999999998" bottom="0.78749999999999998" header="0.51180555555555551" footer="0.51180555555555551"/>
  <pageSetup paperSize="9" scale="75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cols>
    <col min="1" max="16384" width="9" style="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cols>
    <col min="1" max="16384" width="9" style="9"/>
  </cols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List1!Excel_BuiltIn_Print_Area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vvojtalova</dc:creator>
  <cp:lastModifiedBy>Webmaster</cp:lastModifiedBy>
  <cp:lastPrinted>2016-10-14T09:51:40Z</cp:lastPrinted>
  <dcterms:created xsi:type="dcterms:W3CDTF">2016-10-12T07:50:26Z</dcterms:created>
  <dcterms:modified xsi:type="dcterms:W3CDTF">2016-10-17T05:26:16Z</dcterms:modified>
</cp:coreProperties>
</file>