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15480" windowHeight="10830"/>
  </bookViews>
  <sheets>
    <sheet name="List1" sheetId="1" r:id="rId1"/>
    <sheet name="List2" sheetId="2" r:id="rId2"/>
    <sheet name="List3" sheetId="3" r:id="rId3"/>
  </sheets>
  <definedNames>
    <definedName name="_xlnm.Print_Area" localSheetId="0">List1!$A:$H</definedName>
  </definedNames>
  <calcPr calcId="145621" fullCalcOnLoad="1"/>
</workbook>
</file>

<file path=xl/calcChain.xml><?xml version="1.0" encoding="utf-8"?>
<calcChain xmlns="http://schemas.openxmlformats.org/spreadsheetml/2006/main">
  <c r="H226" i="1" l="1"/>
  <c r="H228" i="1"/>
  <c r="G70" i="1"/>
  <c r="H71" i="1"/>
  <c r="H20" i="1"/>
  <c r="H219" i="1"/>
  <c r="H218" i="1"/>
  <c r="H217" i="1"/>
  <c r="H216" i="1"/>
  <c r="H221" i="1"/>
  <c r="G67" i="1"/>
  <c r="H215" i="1"/>
  <c r="H214" i="1"/>
  <c r="H213" i="1"/>
  <c r="H206" i="1"/>
  <c r="H205" i="1"/>
  <c r="H204" i="1"/>
  <c r="H203" i="1"/>
  <c r="H202" i="1"/>
  <c r="H208" i="1"/>
  <c r="G6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97" i="1"/>
  <c r="G65" i="1"/>
  <c r="H183" i="1"/>
  <c r="H182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74" i="1"/>
  <c r="H175" i="1"/>
  <c r="H177" i="1"/>
  <c r="G64" i="1"/>
  <c r="H153" i="1"/>
  <c r="H152" i="1"/>
  <c r="H151" i="1"/>
  <c r="H150" i="1"/>
  <c r="H149" i="1"/>
  <c r="H148" i="1"/>
  <c r="H155" i="1"/>
  <c r="G63" i="1"/>
  <c r="H138" i="1"/>
  <c r="H137" i="1"/>
  <c r="H136" i="1"/>
  <c r="H135" i="1"/>
  <c r="H134" i="1"/>
  <c r="H140" i="1"/>
  <c r="H141" i="1"/>
  <c r="H143" i="1"/>
  <c r="G62" i="1"/>
  <c r="H133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28" i="1"/>
  <c r="G61" i="1"/>
  <c r="H104" i="1"/>
  <c r="H103" i="1"/>
  <c r="H102" i="1"/>
  <c r="H101" i="1"/>
  <c r="H100" i="1"/>
  <c r="H99" i="1"/>
  <c r="H98" i="1"/>
  <c r="H97" i="1"/>
  <c r="H96" i="1"/>
  <c r="H95" i="1"/>
  <c r="H94" i="1"/>
  <c r="H93" i="1"/>
  <c r="H106" i="1"/>
  <c r="H107" i="1"/>
  <c r="H109" i="1"/>
  <c r="G60" i="1"/>
  <c r="H92" i="1"/>
  <c r="H91" i="1"/>
  <c r="H90" i="1"/>
  <c r="H83" i="1"/>
  <c r="H82" i="1"/>
  <c r="H81" i="1"/>
  <c r="H85" i="1"/>
  <c r="G73" i="1"/>
  <c r="H74" i="1"/>
  <c r="H22" i="1"/>
  <c r="H68" i="1"/>
  <c r="H18" i="1"/>
  <c r="H26" i="1"/>
</calcChain>
</file>

<file path=xl/comments1.xml><?xml version="1.0" encoding="utf-8"?>
<comments xmlns="http://schemas.openxmlformats.org/spreadsheetml/2006/main">
  <authors>
    <author>JURA</author>
  </authors>
  <commentList>
    <comment ref="A1" authorId="0">
      <text>
        <r>
          <rPr>
            <sz val="8"/>
            <color indexed="81"/>
            <rFont val="Tahoma"/>
            <charset val="238"/>
          </rPr>
          <t xml:space="preserve">
 (C) 2004, JVprogram,s.r.o.,tel.+420 556421037, +420 603417206
 (C) 2004, JVprogram,s.r.o.,tel.+420 556421037, +420 603417206
 (C) 2004, JVprogram,s.r.o.,tel.+420 556421037, +420 603417206
 (C) 2004, JVprogram,s.r.o.,tel.+420 556421037, +420 603417206
 (C) 2004, JVprogram,s.r.o.,tel.+420 556421037, +420 603417206
 (C) 2004, JVprogram,s.r.o.,tel.+420 556421037, +420 603417206</t>
        </r>
      </text>
    </comment>
  </commentList>
</comments>
</file>

<file path=xl/sharedStrings.xml><?xml version="1.0" encoding="utf-8"?>
<sst xmlns="http://schemas.openxmlformats.org/spreadsheetml/2006/main" count="552" uniqueCount="323">
  <si>
    <t>S O U H R N   N Á K L A D Ů</t>
  </si>
  <si>
    <t/>
  </si>
  <si>
    <t>Oddíl</t>
  </si>
  <si>
    <t>REVIZE</t>
  </si>
  <si>
    <t>Sazebník:</t>
  </si>
  <si>
    <t>VC-7/222/89 VYCHOZI REVIZE</t>
  </si>
  <si>
    <t>P.č.</t>
  </si>
  <si>
    <t>Ceník.č.</t>
  </si>
  <si>
    <t>Popis položky</t>
  </si>
  <si>
    <t xml:space="preserve"> </t>
  </si>
  <si>
    <t>měr.j.</t>
  </si>
  <si>
    <t>výměra</t>
  </si>
  <si>
    <t>Kč/mj</t>
  </si>
  <si>
    <t>Cena Kč</t>
  </si>
  <si>
    <t>0001</t>
  </si>
  <si>
    <t>38010000</t>
  </si>
  <si>
    <t>Vychozi revize elektroinstalace</t>
  </si>
  <si>
    <t>hod</t>
  </si>
  <si>
    <t>0002</t>
  </si>
  <si>
    <t>38010001</t>
  </si>
  <si>
    <t>Vychozi revize hromosvodu</t>
  </si>
  <si>
    <t>0003</t>
  </si>
  <si>
    <t>38010002</t>
  </si>
  <si>
    <t>Spoluprace s reviznim technikem</t>
  </si>
  <si>
    <t>------------</t>
  </si>
  <si>
    <t>0004</t>
  </si>
  <si>
    <t>SOUČET</t>
  </si>
  <si>
    <t xml:space="preserve">PSV SILNOPROUD </t>
  </si>
  <si>
    <t>VC 7/155-M M21 Elektromontaze</t>
  </si>
  <si>
    <t>Min/mj</t>
  </si>
  <si>
    <t>Celkem Min</t>
  </si>
  <si>
    <t>0005</t>
  </si>
  <si>
    <t>210010004</t>
  </si>
  <si>
    <t>Trubka ohebna 29 mm ul pod omitku</t>
  </si>
  <si>
    <t>m</t>
  </si>
  <si>
    <t>0006</t>
  </si>
  <si>
    <t>210010135</t>
  </si>
  <si>
    <t>Trubka Kopoflex KF 09063</t>
  </si>
  <si>
    <t>0007</t>
  </si>
  <si>
    <t>2100103012</t>
  </si>
  <si>
    <t>Krabice KU 68/1</t>
  </si>
  <si>
    <t>kus</t>
  </si>
  <si>
    <t>0008</t>
  </si>
  <si>
    <t>210010321</t>
  </si>
  <si>
    <t>Krabice KR 68 odboc vcet zap</t>
  </si>
  <si>
    <t>0009</t>
  </si>
  <si>
    <t>210100251</t>
  </si>
  <si>
    <t>Ukonceni kabelu do 4x10mm2 smrst.z.</t>
  </si>
  <si>
    <t>0010</t>
  </si>
  <si>
    <t>210100258</t>
  </si>
  <si>
    <t>Ukonceni kabelu do 5x4mm2 smrst zal</t>
  </si>
  <si>
    <t>0011</t>
  </si>
  <si>
    <t>2101100241</t>
  </si>
  <si>
    <t>Spinac 3558A-06940 stridavy  venkov</t>
  </si>
  <si>
    <t>0012</t>
  </si>
  <si>
    <t>2101110211</t>
  </si>
  <si>
    <t>Zasuvka 5518A-2999-2p+Z do vlhka</t>
  </si>
  <si>
    <t>0013</t>
  </si>
  <si>
    <t>210111103</t>
  </si>
  <si>
    <t>Zasuvka prum 416RS 6</t>
  </si>
  <si>
    <t>0014</t>
  </si>
  <si>
    <t>210120102</t>
  </si>
  <si>
    <t>Patrona nozova do 500V</t>
  </si>
  <si>
    <t>0015</t>
  </si>
  <si>
    <t>210190001</t>
  </si>
  <si>
    <t>Montaz rozvodnic oceloplech do 20kg</t>
  </si>
  <si>
    <t>0016</t>
  </si>
  <si>
    <t>2101915010</t>
  </si>
  <si>
    <t>Montaz skrine SP 100/NVP1P</t>
  </si>
  <si>
    <t>0017</t>
  </si>
  <si>
    <t>210191532</t>
  </si>
  <si>
    <t>Usazeni rozv ER 112/NKP7P-C</t>
  </si>
  <si>
    <t>0018</t>
  </si>
  <si>
    <t>210800506</t>
  </si>
  <si>
    <t>Vodic CY 4 ul v trubce</t>
  </si>
  <si>
    <t>0019</t>
  </si>
  <si>
    <t>211010002</t>
  </si>
  <si>
    <t>Hmozdinka HM 8 do cihl zdiva</t>
  </si>
  <si>
    <t>0020</t>
  </si>
  <si>
    <t>Časový fond položek [ minut ]</t>
  </si>
  <si>
    <t>0021</t>
  </si>
  <si>
    <t>Časový fond položek [ hodin ]</t>
  </si>
  <si>
    <t>Kč/h</t>
  </si>
  <si>
    <t>0022</t>
  </si>
  <si>
    <t xml:space="preserve">SPECIF.PSV SILNOPROUD </t>
  </si>
  <si>
    <t>Cenik materialu</t>
  </si>
  <si>
    <t>0023</t>
  </si>
  <si>
    <t>14125321</t>
  </si>
  <si>
    <t>Trubka Kopoflex KF 09063         A</t>
  </si>
  <si>
    <t>0024</t>
  </si>
  <si>
    <t>34140965</t>
  </si>
  <si>
    <t>Vodic CY 4 mm2 zelenozluty-      B</t>
  </si>
  <si>
    <t>0025</t>
  </si>
  <si>
    <t>34535704</t>
  </si>
  <si>
    <t>Spinac 3558A-06940 B             B</t>
  </si>
  <si>
    <t>0026</t>
  </si>
  <si>
    <t>34551476</t>
  </si>
  <si>
    <t>Zasuvka 5518A-2999 B             B</t>
  </si>
  <si>
    <t>0027</t>
  </si>
  <si>
    <t>34571073</t>
  </si>
  <si>
    <t>Trubka Monoflex 1429/1           B</t>
  </si>
  <si>
    <t>0028</t>
  </si>
  <si>
    <t>34571518</t>
  </si>
  <si>
    <t>Krabice KU 68/1                  B</t>
  </si>
  <si>
    <t>0029</t>
  </si>
  <si>
    <t>34571561</t>
  </si>
  <si>
    <t>Krabice KR68                     B</t>
  </si>
  <si>
    <t>0030</t>
  </si>
  <si>
    <t>35711675</t>
  </si>
  <si>
    <t>Rozvodnice ER112/NKP7P-C         A</t>
  </si>
  <si>
    <t>0031</t>
  </si>
  <si>
    <t>35711689</t>
  </si>
  <si>
    <t>Skrin SP100/NVP1P                A</t>
  </si>
  <si>
    <t>0032</t>
  </si>
  <si>
    <t>35811110</t>
  </si>
  <si>
    <t>Zasuvka 416RS 6                  A</t>
  </si>
  <si>
    <t>0033</t>
  </si>
  <si>
    <t>35825130</t>
  </si>
  <si>
    <t>Pojist vykon PHO -35A            A</t>
  </si>
  <si>
    <t>0034</t>
  </si>
  <si>
    <t>56227008</t>
  </si>
  <si>
    <t>Hmozdinka 8                      B</t>
  </si>
  <si>
    <t>0035</t>
  </si>
  <si>
    <t>58541113</t>
  </si>
  <si>
    <t>Sadra                            B</t>
  </si>
  <si>
    <t>kg</t>
  </si>
  <si>
    <t>0036</t>
  </si>
  <si>
    <t>0037</t>
  </si>
  <si>
    <t>2108001010</t>
  </si>
  <si>
    <t>Kabel CYKY 2Ox1,5 ul pod omitkou</t>
  </si>
  <si>
    <t>0038</t>
  </si>
  <si>
    <t>2108001052</t>
  </si>
  <si>
    <t>Kabel CYKY 3Jx1,5 ul pod omitkou</t>
  </si>
  <si>
    <t>0039</t>
  </si>
  <si>
    <t>2108001062</t>
  </si>
  <si>
    <t>Kabel CYKY 3Jx2,5 ul pod omitkou</t>
  </si>
  <si>
    <t>0040</t>
  </si>
  <si>
    <t>2108001120</t>
  </si>
  <si>
    <t>Kabel CYKY 4Jx6 ul pod omitkou</t>
  </si>
  <si>
    <t>0041</t>
  </si>
  <si>
    <t>2108001160</t>
  </si>
  <si>
    <t>Kabel CYKY 5Jx2,5 ul pod omitkou</t>
  </si>
  <si>
    <t>0042</t>
  </si>
  <si>
    <t>2108001170</t>
  </si>
  <si>
    <t>Kabel CYKY 5Jx4 ul pod omitkou</t>
  </si>
  <si>
    <t>0043</t>
  </si>
  <si>
    <t>0044</t>
  </si>
  <si>
    <t>0045</t>
  </si>
  <si>
    <t xml:space="preserve">SPECIF.PSV KABELY            </t>
  </si>
  <si>
    <t>0046</t>
  </si>
  <si>
    <t>34111000</t>
  </si>
  <si>
    <t>Kabel CYKY 2Ox1,5 mm2-           B</t>
  </si>
  <si>
    <t>0047</t>
  </si>
  <si>
    <t>34111032</t>
  </si>
  <si>
    <t>Kabel CYKY 3Jx1,5 mm2-           B</t>
  </si>
  <si>
    <t>0048</t>
  </si>
  <si>
    <t>34111038</t>
  </si>
  <si>
    <t>Kabel CYKY 3Jx2,5 mm2-           B</t>
  </si>
  <si>
    <t>0049</t>
  </si>
  <si>
    <t>34111072</t>
  </si>
  <si>
    <t>Kabel CYKY 4Jx6 mm2-             B</t>
  </si>
  <si>
    <t>0050</t>
  </si>
  <si>
    <t>34111094</t>
  </si>
  <si>
    <t>Kabel CYKY 5Jx2,5 mm2-           B</t>
  </si>
  <si>
    <t>0051</t>
  </si>
  <si>
    <t>34111098</t>
  </si>
  <si>
    <t>Kabel CYKY 5Jx4 mm2-             B</t>
  </si>
  <si>
    <t>0052</t>
  </si>
  <si>
    <t xml:space="preserve">PSV HROMOSVOD  </t>
  </si>
  <si>
    <t>0053</t>
  </si>
  <si>
    <t>210010013</t>
  </si>
  <si>
    <t>Trubka tuha PVC 29mm ul vol, pod om</t>
  </si>
  <si>
    <t>0054</t>
  </si>
  <si>
    <t>210010313</t>
  </si>
  <si>
    <t>Krabice KO 125 odboc bez zapoj</t>
  </si>
  <si>
    <t>0055</t>
  </si>
  <si>
    <t>210220021</t>
  </si>
  <si>
    <t>Vedeni uzem FeZn do 120 mm2  v zemi</t>
  </si>
  <si>
    <t>0056</t>
  </si>
  <si>
    <t>210220101</t>
  </si>
  <si>
    <t>Vod svod FeZn d10,Al10,Cu8 +podpery</t>
  </si>
  <si>
    <t>0057</t>
  </si>
  <si>
    <t>2102201010</t>
  </si>
  <si>
    <t>Vod svod AlMgSi 8 +podpery</t>
  </si>
  <si>
    <t>0058</t>
  </si>
  <si>
    <t>2102203011</t>
  </si>
  <si>
    <t>Svorka hromosvodova SP 1</t>
  </si>
  <si>
    <t>0059</t>
  </si>
  <si>
    <t>2102203012</t>
  </si>
  <si>
    <t>Svorka hromosvodova SR 03</t>
  </si>
  <si>
    <t>0060</t>
  </si>
  <si>
    <t>2102203020</t>
  </si>
  <si>
    <t>Svorka hromosvodova SK</t>
  </si>
  <si>
    <t>0061</t>
  </si>
  <si>
    <t>2102203021</t>
  </si>
  <si>
    <t>Svorka hromosvodova SZ</t>
  </si>
  <si>
    <t>0062</t>
  </si>
  <si>
    <t>2102203022</t>
  </si>
  <si>
    <t>Svorka hromosvodova SO</t>
  </si>
  <si>
    <t>0063</t>
  </si>
  <si>
    <t>2102203024</t>
  </si>
  <si>
    <t>Svorka hromosvodova SJ 02</t>
  </si>
  <si>
    <t>0064</t>
  </si>
  <si>
    <t>210220361</t>
  </si>
  <si>
    <t>Zemnic tycovy,prip,zaraz do 2m</t>
  </si>
  <si>
    <t>0065</t>
  </si>
  <si>
    <t>210220401</t>
  </si>
  <si>
    <t>Stitek smalt,um hmota-oznac svodu</t>
  </si>
  <si>
    <t>0066</t>
  </si>
  <si>
    <t>0067</t>
  </si>
  <si>
    <t>0068</t>
  </si>
  <si>
    <t xml:space="preserve">SPECIF.PSV HROMOSVOD  </t>
  </si>
  <si>
    <t>0069</t>
  </si>
  <si>
    <t>15614225</t>
  </si>
  <si>
    <t>Drat FeZn p 8                    B</t>
  </si>
  <si>
    <t>0070</t>
  </si>
  <si>
    <t>15614226</t>
  </si>
  <si>
    <t>Drat AlMgSi 8                    B</t>
  </si>
  <si>
    <t>0071</t>
  </si>
  <si>
    <t>34571093</t>
  </si>
  <si>
    <t>Trubka nehorlava P29             B</t>
  </si>
  <si>
    <t>0072</t>
  </si>
  <si>
    <t>34571524</t>
  </si>
  <si>
    <t>Krabice KO 125-                  B</t>
  </si>
  <si>
    <t>0073</t>
  </si>
  <si>
    <t>35412900</t>
  </si>
  <si>
    <t>Stitek c. ..pro oznac.svodu      B</t>
  </si>
  <si>
    <t>0074</t>
  </si>
  <si>
    <t>35441120</t>
  </si>
  <si>
    <t>Pasek uzemnovaci FeZn 30x4 mm/   B</t>
  </si>
  <si>
    <t>0075</t>
  </si>
  <si>
    <t>35441540</t>
  </si>
  <si>
    <t>Podpera ved ploch st PV21 100    B</t>
  </si>
  <si>
    <t>0076</t>
  </si>
  <si>
    <t>35441865</t>
  </si>
  <si>
    <t>Svorka tyc SJ02 d28              B</t>
  </si>
  <si>
    <t>0077</t>
  </si>
  <si>
    <t>35441875</t>
  </si>
  <si>
    <t>Svorka kriz SK vodic     d6-10mm B</t>
  </si>
  <si>
    <t>0078</t>
  </si>
  <si>
    <t>35441895</t>
  </si>
  <si>
    <t>Svorka pripoj SP1        d6-12mm B</t>
  </si>
  <si>
    <t>0079</t>
  </si>
  <si>
    <t>35441905</t>
  </si>
  <si>
    <t>Svorka pripoj SO         d6-12mm B</t>
  </si>
  <si>
    <t>0080</t>
  </si>
  <si>
    <t>35441925</t>
  </si>
  <si>
    <t>Svorka zkuseb SZ lano    d6-12mm B</t>
  </si>
  <si>
    <t>0081</t>
  </si>
  <si>
    <t>35441996</t>
  </si>
  <si>
    <t>Svorka vodov SR 03   pasek/d6-12 B</t>
  </si>
  <si>
    <t>0082</t>
  </si>
  <si>
    <t>35442090</t>
  </si>
  <si>
    <t>Zemnic tyc ZT 20  2000mm/        B</t>
  </si>
  <si>
    <t>0083</t>
  </si>
  <si>
    <t xml:space="preserve">PSV ZEMNI PRACE </t>
  </si>
  <si>
    <t>VC 7/202-M M46 Zemni prace</t>
  </si>
  <si>
    <t>0084</t>
  </si>
  <si>
    <t>460200154</t>
  </si>
  <si>
    <t>Kabel ryhy s  35  hl  70       zem4</t>
  </si>
  <si>
    <t>0085</t>
  </si>
  <si>
    <t>460300006</t>
  </si>
  <si>
    <t>Hutneni zeminy do  20 cm</t>
  </si>
  <si>
    <t>m3</t>
  </si>
  <si>
    <t>0086</t>
  </si>
  <si>
    <t>460420001</t>
  </si>
  <si>
    <t>Zri kab loz bez zakr  35/ 5 cm  zem</t>
  </si>
  <si>
    <t>0087</t>
  </si>
  <si>
    <t>460560154</t>
  </si>
  <si>
    <t>Zahoz ryhy s  35 cm hl  70 cm  zem4</t>
  </si>
  <si>
    <t>0088</t>
  </si>
  <si>
    <t>460620014</t>
  </si>
  <si>
    <t>Provizorni uprava terenu       zem4</t>
  </si>
  <si>
    <t>m2</t>
  </si>
  <si>
    <t>0089</t>
  </si>
  <si>
    <t xml:space="preserve">HL.III-HZS </t>
  </si>
  <si>
    <t>Pravidla M FCU c. 5043\5.1\90</t>
  </si>
  <si>
    <t>0090</t>
  </si>
  <si>
    <t>50435100</t>
  </si>
  <si>
    <t>Vypinani site</t>
  </si>
  <si>
    <t>0091</t>
  </si>
  <si>
    <t>50435101</t>
  </si>
  <si>
    <t>Ucast pracovniku CEZ DISTRIBUCE</t>
  </si>
  <si>
    <t>0092</t>
  </si>
  <si>
    <t>50435105</t>
  </si>
  <si>
    <t>Komplexni vyzkouseni-oziveni</t>
  </si>
  <si>
    <t>0093</t>
  </si>
  <si>
    <t>50435106</t>
  </si>
  <si>
    <t>Demontaze</t>
  </si>
  <si>
    <t>0094</t>
  </si>
  <si>
    <t>50435107</t>
  </si>
  <si>
    <t>Koordinace prace s investorem</t>
  </si>
  <si>
    <t>0095</t>
  </si>
  <si>
    <t>50435109</t>
  </si>
  <si>
    <t>Sekani drazek,kapes,prurazu a nik</t>
  </si>
  <si>
    <t>0096</t>
  </si>
  <si>
    <t>50435110</t>
  </si>
  <si>
    <t>Zamazani drazek,kapes a prurazu</t>
  </si>
  <si>
    <t>0097</t>
  </si>
  <si>
    <t xml:space="preserve">ROZVADECE                    </t>
  </si>
  <si>
    <t>0098</t>
  </si>
  <si>
    <t>35714513</t>
  </si>
  <si>
    <t>Rozvodnice RS</t>
  </si>
  <si>
    <t>0099</t>
  </si>
  <si>
    <t>CENA MONTÁž.PRACÍ</t>
  </si>
  <si>
    <t>CENA SPECIFIKACÍ</t>
  </si>
  <si>
    <t>ZKOUŠKY A REVIZE</t>
  </si>
  <si>
    <t>Zakázkové číslo:    01/15PLA</t>
  </si>
  <si>
    <t>Objednatel-Investor      :</t>
  </si>
  <si>
    <t>Sídlo,ulice a číslo      :</t>
  </si>
  <si>
    <t>Telefon / Fax            :</t>
  </si>
  <si>
    <t xml:space="preserve">Zhotovil-Obchodní jméno  </t>
  </si>
  <si>
    <t>Sídlo,ulice a číslo      ,</t>
  </si>
  <si>
    <t xml:space="preserve">Telefon / Fax            </t>
  </si>
  <si>
    <t>Identif.číslo IČ/DIČ     /</t>
  </si>
  <si>
    <t>Finanč. spojení / Účet   /</t>
  </si>
  <si>
    <t>R E K A P I T U L A C E   N Á K L A D Ů</t>
  </si>
  <si>
    <t>ZÁKL. BEZ DPH</t>
  </si>
  <si>
    <t>HL.III ZÁKLADNÍ CENA CELKEM</t>
  </si>
  <si>
    <t>Zpracováno pomocí software fy  JV program,s.r.o.,tel. +420 603417206</t>
  </si>
  <si>
    <t>Oprava kaple sv.Anny v Ostravě-Muglinově</t>
  </si>
  <si>
    <t xml:space="preserve">PSV KABELY           </t>
  </si>
  <si>
    <t xml:space="preserve">PSV KABELY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</si>
</sst>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8"/>
      <color indexed="81"/>
      <name val="Tahoma"/>
      <charset val="238"/>
    </font>
    <font>
      <sz val="8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8"/>
      <color indexed="8"/>
      <name val="Courier New"/>
      <family val="3"/>
      <charset val="238"/>
    </font>
    <font>
      <b/>
      <sz val="8"/>
      <color indexed="8"/>
      <name val="Arial CE"/>
      <charset val="238"/>
    </font>
    <font>
      <b/>
      <sz val="8"/>
      <color indexed="8"/>
      <name val="Courier New"/>
      <family val="3"/>
      <charset val="238"/>
    </font>
    <font>
      <b/>
      <sz val="8"/>
      <color indexed="8"/>
      <name val="Courier New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1" fillId="0" borderId="0" xfId="0" applyFont="1"/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 applyProtection="1">
      <alignment horizontal="right" shrinkToFit="1"/>
    </xf>
    <xf numFmtId="0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/>
    <xf numFmtId="49" fontId="6" fillId="0" borderId="0" xfId="0" applyNumberFormat="1" applyFont="1" applyBorder="1" applyAlignment="1" applyProtection="1">
      <alignment horizontal="left"/>
    </xf>
    <xf numFmtId="49" fontId="7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 shrinkToFit="1"/>
    </xf>
    <xf numFmtId="0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 applyProtection="1">
      <alignment horizontal="right"/>
      <protection hidden="1"/>
    </xf>
    <xf numFmtId="2" fontId="8" fillId="0" borderId="0" xfId="0" applyNumberFormat="1" applyFont="1" applyBorder="1" applyAlignment="1" applyProtection="1">
      <alignment horizontal="right"/>
      <protection hidden="1"/>
    </xf>
    <xf numFmtId="49" fontId="8" fillId="0" borderId="0" xfId="0" applyNumberFormat="1" applyFont="1" applyBorder="1" applyAlignment="1" applyProtection="1">
      <alignment horizontal="left"/>
    </xf>
    <xf numFmtId="2" fontId="9" fillId="0" borderId="0" xfId="0" applyNumberFormat="1" applyFont="1" applyBorder="1" applyAlignment="1" applyProtection="1">
      <alignment horizontal="right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8"/>
  <sheetViews>
    <sheetView tabSelected="1" workbookViewId="0">
      <selection activeCell="B99" sqref="B99"/>
    </sheetView>
  </sheetViews>
  <sheetFormatPr defaultColWidth="9" defaultRowHeight="12.75" x14ac:dyDescent="0.2"/>
  <cols>
    <col min="1" max="1" width="5.28515625" style="2" customWidth="1"/>
    <col min="2" max="2" width="10.85546875" style="1" customWidth="1"/>
    <col min="3" max="3" width="28.85546875" style="3" customWidth="1"/>
    <col min="4" max="4" width="6" style="4" customWidth="1"/>
    <col min="5" max="5" width="6" style="2" customWidth="1"/>
    <col min="6" max="6" width="7.28515625" style="5" customWidth="1"/>
    <col min="7" max="7" width="9.7109375" style="6" customWidth="1"/>
    <col min="8" max="8" width="11.28515625" style="7" customWidth="1"/>
    <col min="9" max="9" width="4.42578125" style="8" customWidth="1"/>
  </cols>
  <sheetData>
    <row r="1" spans="1:8" x14ac:dyDescent="0.2">
      <c r="A1" s="9"/>
      <c r="B1" s="9" t="s">
        <v>320</v>
      </c>
    </row>
    <row r="2" spans="1:8" x14ac:dyDescent="0.2">
      <c r="B2" s="9" t="s">
        <v>307</v>
      </c>
    </row>
    <row r="3" spans="1:8" x14ac:dyDescent="0.2">
      <c r="B3" s="9" t="s">
        <v>1</v>
      </c>
    </row>
    <row r="4" spans="1:8" x14ac:dyDescent="0.2">
      <c r="B4" s="9" t="s">
        <v>308</v>
      </c>
    </row>
    <row r="5" spans="1:8" x14ac:dyDescent="0.2">
      <c r="B5" s="9" t="s">
        <v>309</v>
      </c>
    </row>
    <row r="6" spans="1:8" x14ac:dyDescent="0.2">
      <c r="B6" s="9" t="s">
        <v>310</v>
      </c>
    </row>
    <row r="7" spans="1:8" x14ac:dyDescent="0.2">
      <c r="B7" s="9" t="s">
        <v>1</v>
      </c>
    </row>
    <row r="8" spans="1:8" x14ac:dyDescent="0.2">
      <c r="B8" s="9" t="s">
        <v>311</v>
      </c>
    </row>
    <row r="9" spans="1:8" x14ac:dyDescent="0.2">
      <c r="B9" s="9" t="s">
        <v>312</v>
      </c>
    </row>
    <row r="10" spans="1:8" x14ac:dyDescent="0.2">
      <c r="B10" s="9" t="s">
        <v>313</v>
      </c>
    </row>
    <row r="11" spans="1:8" x14ac:dyDescent="0.2">
      <c r="B11" s="9" t="s">
        <v>314</v>
      </c>
    </row>
    <row r="12" spans="1:8" x14ac:dyDescent="0.2">
      <c r="B12" s="9" t="s">
        <v>315</v>
      </c>
    </row>
    <row r="13" spans="1:8" x14ac:dyDescent="0.2">
      <c r="B13" s="9" t="s">
        <v>1</v>
      </c>
    </row>
    <row r="14" spans="1:8" x14ac:dyDescent="0.2">
      <c r="B14" s="9" t="s">
        <v>1</v>
      </c>
    </row>
    <row r="15" spans="1:8" x14ac:dyDescent="0.2">
      <c r="B15" s="17" t="s">
        <v>316</v>
      </c>
      <c r="H15" s="16" t="s">
        <v>317</v>
      </c>
    </row>
    <row r="18" spans="3:8" x14ac:dyDescent="0.2">
      <c r="C18" s="10" t="s">
        <v>304</v>
      </c>
      <c r="H18" s="18">
        <f>H68</f>
        <v>0</v>
      </c>
    </row>
    <row r="20" spans="3:8" x14ac:dyDescent="0.2">
      <c r="C20" s="10" t="s">
        <v>305</v>
      </c>
      <c r="H20" s="18">
        <f>H71</f>
        <v>0</v>
      </c>
    </row>
    <row r="22" spans="3:8" x14ac:dyDescent="0.2">
      <c r="C22" s="10" t="s">
        <v>306</v>
      </c>
      <c r="H22" s="18">
        <f>H74</f>
        <v>0</v>
      </c>
    </row>
    <row r="26" spans="3:8" x14ac:dyDescent="0.2">
      <c r="C26" s="10" t="s">
        <v>318</v>
      </c>
      <c r="H26" s="18">
        <f>H18+H20+H22</f>
        <v>0</v>
      </c>
    </row>
    <row r="56" spans="3:7" x14ac:dyDescent="0.2">
      <c r="C56" s="3" t="s">
        <v>319</v>
      </c>
    </row>
    <row r="58" spans="3:7" x14ac:dyDescent="0.2">
      <c r="C58" s="10" t="s">
        <v>0</v>
      </c>
    </row>
    <row r="59" spans="3:7" x14ac:dyDescent="0.2">
      <c r="C59" s="3" t="s">
        <v>1</v>
      </c>
    </row>
    <row r="60" spans="3:7" x14ac:dyDescent="0.2">
      <c r="C60" s="3" t="s">
        <v>27</v>
      </c>
      <c r="G60" s="14">
        <f>H109</f>
        <v>0</v>
      </c>
    </row>
    <row r="61" spans="3:7" x14ac:dyDescent="0.2">
      <c r="C61" s="3" t="s">
        <v>84</v>
      </c>
      <c r="G61" s="14">
        <f>H128</f>
        <v>0</v>
      </c>
    </row>
    <row r="62" spans="3:7" x14ac:dyDescent="0.2">
      <c r="C62" s="3" t="s">
        <v>321</v>
      </c>
      <c r="G62" s="14">
        <f>H143</f>
        <v>0</v>
      </c>
    </row>
    <row r="63" spans="3:7" x14ac:dyDescent="0.2">
      <c r="C63" s="3" t="s">
        <v>148</v>
      </c>
      <c r="G63" s="14">
        <f>H155</f>
        <v>0</v>
      </c>
    </row>
    <row r="64" spans="3:7" x14ac:dyDescent="0.2">
      <c r="C64" s="3" t="s">
        <v>168</v>
      </c>
      <c r="G64" s="14">
        <f>H177</f>
        <v>0</v>
      </c>
    </row>
    <row r="65" spans="1:8" x14ac:dyDescent="0.2">
      <c r="C65" s="3" t="s">
        <v>211</v>
      </c>
      <c r="G65" s="14">
        <f>H197</f>
        <v>0</v>
      </c>
    </row>
    <row r="66" spans="1:8" x14ac:dyDescent="0.2">
      <c r="C66" s="3" t="s">
        <v>255</v>
      </c>
      <c r="G66" s="14">
        <f>H208</f>
        <v>0</v>
      </c>
    </row>
    <row r="67" spans="1:8" x14ac:dyDescent="0.2">
      <c r="C67" s="3" t="s">
        <v>275</v>
      </c>
      <c r="G67" s="14">
        <f>H221</f>
        <v>0</v>
      </c>
    </row>
    <row r="68" spans="1:8" x14ac:dyDescent="0.2">
      <c r="C68" s="10" t="s">
        <v>304</v>
      </c>
      <c r="H68" s="16">
        <f>G60+G61+G62+G63+G64+G65+G66+G67</f>
        <v>0</v>
      </c>
    </row>
    <row r="70" spans="1:8" x14ac:dyDescent="0.2">
      <c r="C70" s="3" t="s">
        <v>299</v>
      </c>
      <c r="G70" s="14">
        <f>H228</f>
        <v>0</v>
      </c>
    </row>
    <row r="71" spans="1:8" x14ac:dyDescent="0.2">
      <c r="C71" s="10" t="s">
        <v>305</v>
      </c>
      <c r="H71" s="16">
        <f>G70</f>
        <v>0</v>
      </c>
    </row>
    <row r="73" spans="1:8" x14ac:dyDescent="0.2">
      <c r="C73" s="3" t="s">
        <v>3</v>
      </c>
      <c r="G73" s="14">
        <f>H85</f>
        <v>0</v>
      </c>
    </row>
    <row r="74" spans="1:8" x14ac:dyDescent="0.2">
      <c r="C74" s="10" t="s">
        <v>306</v>
      </c>
      <c r="H74" s="16">
        <f>G73</f>
        <v>0</v>
      </c>
    </row>
    <row r="78" spans="1:8" x14ac:dyDescent="0.2">
      <c r="B78" s="9" t="s">
        <v>2</v>
      </c>
      <c r="C78" s="10" t="s">
        <v>3</v>
      </c>
    </row>
    <row r="79" spans="1:8" x14ac:dyDescent="0.2">
      <c r="B79" s="9" t="s">
        <v>4</v>
      </c>
      <c r="C79" s="3" t="s">
        <v>5</v>
      </c>
    </row>
    <row r="80" spans="1:8" x14ac:dyDescent="0.2">
      <c r="A80" s="11" t="s">
        <v>6</v>
      </c>
      <c r="B80" s="9" t="s">
        <v>7</v>
      </c>
      <c r="C80" s="3" t="s">
        <v>8</v>
      </c>
      <c r="D80" s="12" t="s">
        <v>9</v>
      </c>
      <c r="E80" s="11" t="s">
        <v>10</v>
      </c>
      <c r="F80" s="13" t="s">
        <v>11</v>
      </c>
      <c r="G80" s="14" t="s">
        <v>12</v>
      </c>
      <c r="H80" s="15" t="s">
        <v>13</v>
      </c>
    </row>
    <row r="81" spans="1:8" x14ac:dyDescent="0.2">
      <c r="A81" s="11" t="s">
        <v>14</v>
      </c>
      <c r="B81" s="9" t="s">
        <v>15</v>
      </c>
      <c r="C81" s="3" t="s">
        <v>16</v>
      </c>
      <c r="E81" s="11" t="s">
        <v>17</v>
      </c>
      <c r="F81" s="13">
        <v>10</v>
      </c>
      <c r="G81" s="14">
        <v>0</v>
      </c>
      <c r="H81" s="15">
        <f>F81*G81</f>
        <v>0</v>
      </c>
    </row>
    <row r="82" spans="1:8" x14ac:dyDescent="0.2">
      <c r="A82" s="11" t="s">
        <v>18</v>
      </c>
      <c r="B82" s="9" t="s">
        <v>19</v>
      </c>
      <c r="C82" s="3" t="s">
        <v>20</v>
      </c>
      <c r="E82" s="11" t="s">
        <v>17</v>
      </c>
      <c r="F82" s="13">
        <v>4</v>
      </c>
      <c r="G82" s="14">
        <v>0</v>
      </c>
      <c r="H82" s="15">
        <f>F82*G82</f>
        <v>0</v>
      </c>
    </row>
    <row r="83" spans="1:8" x14ac:dyDescent="0.2">
      <c r="A83" s="11" t="s">
        <v>21</v>
      </c>
      <c r="B83" s="9" t="s">
        <v>22</v>
      </c>
      <c r="C83" s="3" t="s">
        <v>23</v>
      </c>
      <c r="E83" s="11" t="s">
        <v>17</v>
      </c>
      <c r="F83" s="13">
        <v>4</v>
      </c>
      <c r="G83" s="14">
        <v>0</v>
      </c>
      <c r="H83" s="15">
        <f>F83*G83</f>
        <v>0</v>
      </c>
    </row>
    <row r="84" spans="1:8" x14ac:dyDescent="0.2">
      <c r="H84" s="15" t="s">
        <v>24</v>
      </c>
    </row>
    <row r="85" spans="1:8" x14ac:dyDescent="0.2">
      <c r="A85" s="11" t="s">
        <v>25</v>
      </c>
      <c r="B85" s="9" t="s">
        <v>26</v>
      </c>
      <c r="C85" s="3" t="s">
        <v>3</v>
      </c>
      <c r="H85" s="15">
        <f>H81+H82+H83</f>
        <v>0</v>
      </c>
    </row>
    <row r="87" spans="1:8" x14ac:dyDescent="0.2">
      <c r="B87" s="9" t="s">
        <v>2</v>
      </c>
      <c r="C87" s="10" t="s">
        <v>27</v>
      </c>
    </row>
    <row r="88" spans="1:8" x14ac:dyDescent="0.2">
      <c r="B88" s="9" t="s">
        <v>4</v>
      </c>
      <c r="C88" s="3" t="s">
        <v>28</v>
      </c>
    </row>
    <row r="89" spans="1:8" x14ac:dyDescent="0.2">
      <c r="A89" s="11" t="s">
        <v>6</v>
      </c>
      <c r="B89" s="9" t="s">
        <v>7</v>
      </c>
      <c r="C89" s="3" t="s">
        <v>8</v>
      </c>
      <c r="D89" s="12" t="s">
        <v>9</v>
      </c>
      <c r="E89" s="11" t="s">
        <v>10</v>
      </c>
      <c r="F89" s="13" t="s">
        <v>11</v>
      </c>
      <c r="G89" s="14" t="s">
        <v>29</v>
      </c>
      <c r="H89" s="15" t="s">
        <v>30</v>
      </c>
    </row>
    <row r="90" spans="1:8" x14ac:dyDescent="0.2">
      <c r="A90" s="11" t="s">
        <v>31</v>
      </c>
      <c r="B90" s="9" t="s">
        <v>32</v>
      </c>
      <c r="C90" s="3" t="s">
        <v>33</v>
      </c>
      <c r="E90" s="11" t="s">
        <v>34</v>
      </c>
      <c r="F90" s="13">
        <v>65</v>
      </c>
      <c r="G90" s="14">
        <v>5.19</v>
      </c>
      <c r="H90" s="15">
        <f t="shared" ref="H90:H104" si="0">F90*G90</f>
        <v>337.35</v>
      </c>
    </row>
    <row r="91" spans="1:8" x14ac:dyDescent="0.2">
      <c r="A91" s="11" t="s">
        <v>35</v>
      </c>
      <c r="B91" s="9" t="s">
        <v>36</v>
      </c>
      <c r="C91" s="3" t="s">
        <v>37</v>
      </c>
      <c r="E91" s="11" t="s">
        <v>34</v>
      </c>
      <c r="F91" s="13">
        <v>6</v>
      </c>
      <c r="G91" s="14">
        <v>8.86</v>
      </c>
      <c r="H91" s="15">
        <f t="shared" si="0"/>
        <v>53.16</v>
      </c>
    </row>
    <row r="92" spans="1:8" x14ac:dyDescent="0.2">
      <c r="A92" s="11" t="s">
        <v>38</v>
      </c>
      <c r="B92" s="9" t="s">
        <v>39</v>
      </c>
      <c r="C92" s="3" t="s">
        <v>40</v>
      </c>
      <c r="E92" s="11" t="s">
        <v>41</v>
      </c>
      <c r="F92" s="13">
        <v>2</v>
      </c>
      <c r="G92" s="14">
        <v>5.44</v>
      </c>
      <c r="H92" s="15">
        <f t="shared" si="0"/>
        <v>10.88</v>
      </c>
    </row>
    <row r="93" spans="1:8" x14ac:dyDescent="0.2">
      <c r="A93" s="11" t="s">
        <v>42</v>
      </c>
      <c r="B93" s="9" t="s">
        <v>43</v>
      </c>
      <c r="C93" s="3" t="s">
        <v>44</v>
      </c>
      <c r="E93" s="11" t="s">
        <v>41</v>
      </c>
      <c r="F93" s="13">
        <v>5</v>
      </c>
      <c r="G93" s="14">
        <v>23.41</v>
      </c>
      <c r="H93" s="15">
        <f t="shared" si="0"/>
        <v>117.05</v>
      </c>
    </row>
    <row r="94" spans="1:8" x14ac:dyDescent="0.2">
      <c r="A94" s="11" t="s">
        <v>45</v>
      </c>
      <c r="B94" s="9" t="s">
        <v>46</v>
      </c>
      <c r="C94" s="3" t="s">
        <v>47</v>
      </c>
      <c r="E94" s="11" t="s">
        <v>41</v>
      </c>
      <c r="F94" s="13">
        <v>4</v>
      </c>
      <c r="G94" s="14">
        <v>18.34</v>
      </c>
      <c r="H94" s="15">
        <f t="shared" si="0"/>
        <v>73.36</v>
      </c>
    </row>
    <row r="95" spans="1:8" x14ac:dyDescent="0.2">
      <c r="A95" s="11" t="s">
        <v>48</v>
      </c>
      <c r="B95" s="9" t="s">
        <v>49</v>
      </c>
      <c r="C95" s="3" t="s">
        <v>50</v>
      </c>
      <c r="E95" s="11" t="s">
        <v>41</v>
      </c>
      <c r="F95" s="13">
        <v>3</v>
      </c>
      <c r="G95" s="14">
        <v>20.88</v>
      </c>
      <c r="H95" s="15">
        <f t="shared" si="0"/>
        <v>62.64</v>
      </c>
    </row>
    <row r="96" spans="1:8" x14ac:dyDescent="0.2">
      <c r="A96" s="11" t="s">
        <v>51</v>
      </c>
      <c r="B96" s="9" t="s">
        <v>52</v>
      </c>
      <c r="C96" s="3" t="s">
        <v>53</v>
      </c>
      <c r="E96" s="11" t="s">
        <v>41</v>
      </c>
      <c r="F96" s="13">
        <v>1</v>
      </c>
      <c r="G96" s="14">
        <v>24.66</v>
      </c>
      <c r="H96" s="15">
        <f t="shared" si="0"/>
        <v>24.66</v>
      </c>
    </row>
    <row r="97" spans="1:8" x14ac:dyDescent="0.2">
      <c r="A97" s="11" t="s">
        <v>54</v>
      </c>
      <c r="B97" s="9" t="s">
        <v>55</v>
      </c>
      <c r="C97" s="3" t="s">
        <v>56</v>
      </c>
      <c r="E97" s="11" t="s">
        <v>41</v>
      </c>
      <c r="F97" s="13">
        <v>1</v>
      </c>
      <c r="G97" s="14">
        <v>25.56</v>
      </c>
      <c r="H97" s="15">
        <f t="shared" si="0"/>
        <v>25.56</v>
      </c>
    </row>
    <row r="98" spans="1:8" x14ac:dyDescent="0.2">
      <c r="A98" s="11" t="s">
        <v>57</v>
      </c>
      <c r="B98" s="9" t="s">
        <v>58</v>
      </c>
      <c r="C98" s="3" t="s">
        <v>59</v>
      </c>
      <c r="E98" s="11" t="s">
        <v>41</v>
      </c>
      <c r="F98" s="13">
        <v>1</v>
      </c>
      <c r="G98" s="14">
        <v>24.66</v>
      </c>
      <c r="H98" s="15">
        <f t="shared" si="0"/>
        <v>24.66</v>
      </c>
    </row>
    <row r="99" spans="1:8" x14ac:dyDescent="0.2">
      <c r="A99" s="11" t="s">
        <v>60</v>
      </c>
      <c r="B99" s="9" t="s">
        <v>61</v>
      </c>
      <c r="C99" s="3" t="s">
        <v>62</v>
      </c>
      <c r="E99" s="11" t="s">
        <v>41</v>
      </c>
      <c r="F99" s="13">
        <v>3</v>
      </c>
      <c r="G99" s="14">
        <v>0.94</v>
      </c>
      <c r="H99" s="15">
        <f t="shared" si="0"/>
        <v>2.82</v>
      </c>
    </row>
    <row r="100" spans="1:8" x14ac:dyDescent="0.2">
      <c r="A100" s="11" t="s">
        <v>63</v>
      </c>
      <c r="B100" s="9" t="s">
        <v>64</v>
      </c>
      <c r="C100" s="3" t="s">
        <v>65</v>
      </c>
      <c r="E100" s="11" t="s">
        <v>41</v>
      </c>
      <c r="F100" s="13">
        <v>1</v>
      </c>
      <c r="G100" s="14">
        <v>30.38</v>
      </c>
      <c r="H100" s="15">
        <f t="shared" si="0"/>
        <v>30.38</v>
      </c>
    </row>
    <row r="101" spans="1:8" x14ac:dyDescent="0.2">
      <c r="A101" s="11" t="s">
        <v>66</v>
      </c>
      <c r="B101" s="9" t="s">
        <v>67</v>
      </c>
      <c r="C101" s="3" t="s">
        <v>68</v>
      </c>
      <c r="E101" s="11" t="s">
        <v>41</v>
      </c>
      <c r="F101" s="13">
        <v>1</v>
      </c>
      <c r="G101" s="14">
        <v>11.04</v>
      </c>
      <c r="H101" s="15">
        <f t="shared" si="0"/>
        <v>11.04</v>
      </c>
    </row>
    <row r="102" spans="1:8" x14ac:dyDescent="0.2">
      <c r="A102" s="11" t="s">
        <v>69</v>
      </c>
      <c r="B102" s="9" t="s">
        <v>70</v>
      </c>
      <c r="C102" s="3" t="s">
        <v>71</v>
      </c>
      <c r="E102" s="11" t="s">
        <v>41</v>
      </c>
      <c r="F102" s="13">
        <v>1</v>
      </c>
      <c r="G102" s="14">
        <v>21.72</v>
      </c>
      <c r="H102" s="15">
        <f t="shared" si="0"/>
        <v>21.72</v>
      </c>
    </row>
    <row r="103" spans="1:8" x14ac:dyDescent="0.2">
      <c r="A103" s="11" t="s">
        <v>72</v>
      </c>
      <c r="B103" s="9" t="s">
        <v>73</v>
      </c>
      <c r="C103" s="3" t="s">
        <v>74</v>
      </c>
      <c r="E103" s="11" t="s">
        <v>34</v>
      </c>
      <c r="F103" s="13">
        <v>65</v>
      </c>
      <c r="G103" s="14">
        <v>2.78</v>
      </c>
      <c r="H103" s="15">
        <f t="shared" si="0"/>
        <v>180.7</v>
      </c>
    </row>
    <row r="104" spans="1:8" x14ac:dyDescent="0.2">
      <c r="A104" s="11" t="s">
        <v>75</v>
      </c>
      <c r="B104" s="9" t="s">
        <v>76</v>
      </c>
      <c r="C104" s="3" t="s">
        <v>77</v>
      </c>
      <c r="E104" s="11" t="s">
        <v>41</v>
      </c>
      <c r="F104" s="13">
        <v>10</v>
      </c>
      <c r="G104" s="14">
        <v>3.6</v>
      </c>
      <c r="H104" s="15">
        <f t="shared" si="0"/>
        <v>36</v>
      </c>
    </row>
    <row r="105" spans="1:8" x14ac:dyDescent="0.2">
      <c r="H105" s="15" t="s">
        <v>24</v>
      </c>
    </row>
    <row r="106" spans="1:8" x14ac:dyDescent="0.2">
      <c r="A106" s="11" t="s">
        <v>78</v>
      </c>
      <c r="B106" s="9" t="s">
        <v>26</v>
      </c>
      <c r="C106" s="3" t="s">
        <v>79</v>
      </c>
      <c r="H106" s="15">
        <f>H90+H91+H92+H93+H94+H95+H96+H97+H98+H99+H100+H101+H102+H103+H104</f>
        <v>1011.9799999999998</v>
      </c>
    </row>
    <row r="107" spans="1:8" x14ac:dyDescent="0.2">
      <c r="A107" s="11" t="s">
        <v>80</v>
      </c>
      <c r="B107" s="9" t="s">
        <v>1</v>
      </c>
      <c r="C107" s="3" t="s">
        <v>81</v>
      </c>
      <c r="H107" s="15">
        <f>H106/60</f>
        <v>16.86633333333333</v>
      </c>
    </row>
    <row r="108" spans="1:8" x14ac:dyDescent="0.2">
      <c r="H108" s="15" t="s">
        <v>24</v>
      </c>
    </row>
    <row r="109" spans="1:8" x14ac:dyDescent="0.2">
      <c r="A109" s="11" t="s">
        <v>83</v>
      </c>
      <c r="B109" s="9" t="s">
        <v>26</v>
      </c>
      <c r="C109" s="3" t="s">
        <v>27</v>
      </c>
      <c r="D109" s="12">
        <v>0</v>
      </c>
      <c r="E109" s="11" t="s">
        <v>82</v>
      </c>
      <c r="H109" s="15">
        <f>H107*D109</f>
        <v>0</v>
      </c>
    </row>
    <row r="111" spans="1:8" x14ac:dyDescent="0.2">
      <c r="B111" s="9" t="s">
        <v>2</v>
      </c>
      <c r="C111" s="10" t="s">
        <v>84</v>
      </c>
    </row>
    <row r="112" spans="1:8" x14ac:dyDescent="0.2">
      <c r="B112" s="9" t="s">
        <v>4</v>
      </c>
      <c r="C112" s="3" t="s">
        <v>85</v>
      </c>
    </row>
    <row r="113" spans="1:8" x14ac:dyDescent="0.2">
      <c r="A113" s="11" t="s">
        <v>6</v>
      </c>
      <c r="B113" s="9" t="s">
        <v>7</v>
      </c>
      <c r="C113" s="3" t="s">
        <v>8</v>
      </c>
      <c r="D113" s="12" t="s">
        <v>9</v>
      </c>
      <c r="E113" s="11" t="s">
        <v>10</v>
      </c>
      <c r="F113" s="13" t="s">
        <v>11</v>
      </c>
      <c r="G113" s="14" t="s">
        <v>12</v>
      </c>
      <c r="H113" s="15" t="s">
        <v>13</v>
      </c>
    </row>
    <row r="114" spans="1:8" x14ac:dyDescent="0.2">
      <c r="A114" s="11" t="s">
        <v>86</v>
      </c>
      <c r="B114" s="9" t="s">
        <v>87</v>
      </c>
      <c r="C114" s="3" t="s">
        <v>88</v>
      </c>
      <c r="E114" s="11" t="s">
        <v>34</v>
      </c>
      <c r="F114" s="13">
        <v>6.3</v>
      </c>
      <c r="G114" s="14">
        <v>0</v>
      </c>
      <c r="H114" s="15">
        <f t="shared" ref="H114:H126" si="1">F114*G114</f>
        <v>0</v>
      </c>
    </row>
    <row r="115" spans="1:8" x14ac:dyDescent="0.2">
      <c r="A115" s="11" t="s">
        <v>89</v>
      </c>
      <c r="B115" s="9" t="s">
        <v>90</v>
      </c>
      <c r="C115" s="3" t="s">
        <v>91</v>
      </c>
      <c r="E115" s="11" t="s">
        <v>34</v>
      </c>
      <c r="F115" s="13">
        <v>68.25</v>
      </c>
      <c r="G115" s="14">
        <v>0</v>
      </c>
      <c r="H115" s="15">
        <f t="shared" si="1"/>
        <v>0</v>
      </c>
    </row>
    <row r="116" spans="1:8" x14ac:dyDescent="0.2">
      <c r="A116" s="11" t="s">
        <v>92</v>
      </c>
      <c r="B116" s="9" t="s">
        <v>93</v>
      </c>
      <c r="C116" s="3" t="s">
        <v>94</v>
      </c>
      <c r="E116" s="11" t="s">
        <v>41</v>
      </c>
      <c r="F116" s="13">
        <v>1</v>
      </c>
      <c r="G116" s="14">
        <v>0</v>
      </c>
      <c r="H116" s="15">
        <f t="shared" si="1"/>
        <v>0</v>
      </c>
    </row>
    <row r="117" spans="1:8" x14ac:dyDescent="0.2">
      <c r="A117" s="11" t="s">
        <v>95</v>
      </c>
      <c r="B117" s="9" t="s">
        <v>96</v>
      </c>
      <c r="C117" s="3" t="s">
        <v>97</v>
      </c>
      <c r="E117" s="11" t="s">
        <v>41</v>
      </c>
      <c r="F117" s="13">
        <v>1</v>
      </c>
      <c r="G117" s="14">
        <v>0</v>
      </c>
      <c r="H117" s="15">
        <f t="shared" si="1"/>
        <v>0</v>
      </c>
    </row>
    <row r="118" spans="1:8" x14ac:dyDescent="0.2">
      <c r="A118" s="11" t="s">
        <v>98</v>
      </c>
      <c r="B118" s="9" t="s">
        <v>99</v>
      </c>
      <c r="C118" s="3" t="s">
        <v>100</v>
      </c>
      <c r="E118" s="11" t="s">
        <v>34</v>
      </c>
      <c r="F118" s="13">
        <v>68.25</v>
      </c>
      <c r="G118" s="14">
        <v>0</v>
      </c>
      <c r="H118" s="15">
        <f t="shared" si="1"/>
        <v>0</v>
      </c>
    </row>
    <row r="119" spans="1:8" x14ac:dyDescent="0.2">
      <c r="A119" s="11" t="s">
        <v>101</v>
      </c>
      <c r="B119" s="9" t="s">
        <v>102</v>
      </c>
      <c r="C119" s="3" t="s">
        <v>103</v>
      </c>
      <c r="E119" s="11" t="s">
        <v>41</v>
      </c>
      <c r="F119" s="13">
        <v>2</v>
      </c>
      <c r="G119" s="14">
        <v>0</v>
      </c>
      <c r="H119" s="15">
        <f t="shared" si="1"/>
        <v>0</v>
      </c>
    </row>
    <row r="120" spans="1:8" x14ac:dyDescent="0.2">
      <c r="A120" s="11" t="s">
        <v>104</v>
      </c>
      <c r="B120" s="9" t="s">
        <v>105</v>
      </c>
      <c r="C120" s="3" t="s">
        <v>106</v>
      </c>
      <c r="E120" s="11" t="s">
        <v>41</v>
      </c>
      <c r="F120" s="13">
        <v>5</v>
      </c>
      <c r="G120" s="14">
        <v>0</v>
      </c>
      <c r="H120" s="15">
        <f t="shared" si="1"/>
        <v>0</v>
      </c>
    </row>
    <row r="121" spans="1:8" x14ac:dyDescent="0.2">
      <c r="A121" s="11" t="s">
        <v>107</v>
      </c>
      <c r="B121" s="9" t="s">
        <v>108</v>
      </c>
      <c r="C121" s="3" t="s">
        <v>109</v>
      </c>
      <c r="E121" s="11" t="s">
        <v>41</v>
      </c>
      <c r="F121" s="13">
        <v>1</v>
      </c>
      <c r="G121" s="14">
        <v>0</v>
      </c>
      <c r="H121" s="15">
        <f t="shared" si="1"/>
        <v>0</v>
      </c>
    </row>
    <row r="122" spans="1:8" x14ac:dyDescent="0.2">
      <c r="A122" s="11" t="s">
        <v>110</v>
      </c>
      <c r="B122" s="9" t="s">
        <v>111</v>
      </c>
      <c r="C122" s="3" t="s">
        <v>112</v>
      </c>
      <c r="E122" s="11" t="s">
        <v>41</v>
      </c>
      <c r="F122" s="13">
        <v>1</v>
      </c>
      <c r="G122" s="14">
        <v>0</v>
      </c>
      <c r="H122" s="15">
        <f t="shared" si="1"/>
        <v>0</v>
      </c>
    </row>
    <row r="123" spans="1:8" x14ac:dyDescent="0.2">
      <c r="A123" s="11" t="s">
        <v>113</v>
      </c>
      <c r="B123" s="9" t="s">
        <v>114</v>
      </c>
      <c r="C123" s="3" t="s">
        <v>115</v>
      </c>
      <c r="E123" s="11" t="s">
        <v>41</v>
      </c>
      <c r="F123" s="13">
        <v>1</v>
      </c>
      <c r="G123" s="14">
        <v>0</v>
      </c>
      <c r="H123" s="15">
        <f t="shared" si="1"/>
        <v>0</v>
      </c>
    </row>
    <row r="124" spans="1:8" x14ac:dyDescent="0.2">
      <c r="A124" s="11" t="s">
        <v>116</v>
      </c>
      <c r="B124" s="9" t="s">
        <v>117</v>
      </c>
      <c r="C124" s="3" t="s">
        <v>118</v>
      </c>
      <c r="E124" s="11" t="s">
        <v>41</v>
      </c>
      <c r="F124" s="13">
        <v>3</v>
      </c>
      <c r="G124" s="14">
        <v>0</v>
      </c>
      <c r="H124" s="15">
        <f t="shared" si="1"/>
        <v>0</v>
      </c>
    </row>
    <row r="125" spans="1:8" x14ac:dyDescent="0.2">
      <c r="A125" s="11" t="s">
        <v>119</v>
      </c>
      <c r="B125" s="9" t="s">
        <v>120</v>
      </c>
      <c r="C125" s="3" t="s">
        <v>121</v>
      </c>
      <c r="E125" s="11" t="s">
        <v>41</v>
      </c>
      <c r="F125" s="13">
        <v>10</v>
      </c>
      <c r="G125" s="14">
        <v>0</v>
      </c>
      <c r="H125" s="15">
        <f t="shared" si="1"/>
        <v>0</v>
      </c>
    </row>
    <row r="126" spans="1:8" x14ac:dyDescent="0.2">
      <c r="A126" s="11" t="s">
        <v>122</v>
      </c>
      <c r="B126" s="9" t="s">
        <v>123</v>
      </c>
      <c r="C126" s="3" t="s">
        <v>124</v>
      </c>
      <c r="E126" s="11" t="s">
        <v>125</v>
      </c>
      <c r="F126" s="13">
        <v>10</v>
      </c>
      <c r="G126" s="14">
        <v>0</v>
      </c>
      <c r="H126" s="15">
        <f t="shared" si="1"/>
        <v>0</v>
      </c>
    </row>
    <row r="127" spans="1:8" x14ac:dyDescent="0.2">
      <c r="H127" s="15" t="s">
        <v>24</v>
      </c>
    </row>
    <row r="128" spans="1:8" x14ac:dyDescent="0.2">
      <c r="A128" s="11" t="s">
        <v>126</v>
      </c>
      <c r="B128" s="9" t="s">
        <v>26</v>
      </c>
      <c r="C128" s="3" t="s">
        <v>84</v>
      </c>
      <c r="H128" s="15">
        <f>H114+H115+H116+H117+H118+H119+H120+H121+H122+H123+H124+H125+H126</f>
        <v>0</v>
      </c>
    </row>
    <row r="130" spans="1:8" x14ac:dyDescent="0.2">
      <c r="B130" s="9" t="s">
        <v>2</v>
      </c>
      <c r="C130" s="10" t="s">
        <v>322</v>
      </c>
    </row>
    <row r="131" spans="1:8" x14ac:dyDescent="0.2">
      <c r="B131" s="9" t="s">
        <v>4</v>
      </c>
      <c r="C131" s="3" t="s">
        <v>28</v>
      </c>
    </row>
    <row r="132" spans="1:8" x14ac:dyDescent="0.2">
      <c r="A132" s="11" t="s">
        <v>6</v>
      </c>
      <c r="B132" s="9" t="s">
        <v>7</v>
      </c>
      <c r="C132" s="3" t="s">
        <v>8</v>
      </c>
      <c r="D132" s="12" t="s">
        <v>9</v>
      </c>
      <c r="E132" s="11" t="s">
        <v>10</v>
      </c>
      <c r="F132" s="13" t="s">
        <v>11</v>
      </c>
      <c r="G132" s="14" t="s">
        <v>29</v>
      </c>
      <c r="H132" s="15" t="s">
        <v>30</v>
      </c>
    </row>
    <row r="133" spans="1:8" x14ac:dyDescent="0.2">
      <c r="A133" s="11" t="s">
        <v>127</v>
      </c>
      <c r="B133" s="9" t="s">
        <v>128</v>
      </c>
      <c r="C133" s="3" t="s">
        <v>129</v>
      </c>
      <c r="E133" s="11" t="s">
        <v>34</v>
      </c>
      <c r="F133" s="13">
        <v>2</v>
      </c>
      <c r="G133" s="14">
        <v>3.42</v>
      </c>
      <c r="H133" s="15">
        <f t="shared" ref="H133:H138" si="2">F133*G133</f>
        <v>6.84</v>
      </c>
    </row>
    <row r="134" spans="1:8" x14ac:dyDescent="0.2">
      <c r="A134" s="11" t="s">
        <v>130</v>
      </c>
      <c r="B134" s="9" t="s">
        <v>131</v>
      </c>
      <c r="C134" s="3" t="s">
        <v>132</v>
      </c>
      <c r="E134" s="11" t="s">
        <v>34</v>
      </c>
      <c r="F134" s="13">
        <v>14</v>
      </c>
      <c r="G134" s="14">
        <v>3.42</v>
      </c>
      <c r="H134" s="15">
        <f t="shared" si="2"/>
        <v>47.879999999999995</v>
      </c>
    </row>
    <row r="135" spans="1:8" x14ac:dyDescent="0.2">
      <c r="A135" s="11" t="s">
        <v>133</v>
      </c>
      <c r="B135" s="9" t="s">
        <v>134</v>
      </c>
      <c r="C135" s="3" t="s">
        <v>135</v>
      </c>
      <c r="E135" s="11" t="s">
        <v>34</v>
      </c>
      <c r="F135" s="13">
        <v>3</v>
      </c>
      <c r="G135" s="14">
        <v>3.42</v>
      </c>
      <c r="H135" s="15">
        <f t="shared" si="2"/>
        <v>10.26</v>
      </c>
    </row>
    <row r="136" spans="1:8" x14ac:dyDescent="0.2">
      <c r="A136" s="11" t="s">
        <v>136</v>
      </c>
      <c r="B136" s="9" t="s">
        <v>137</v>
      </c>
      <c r="C136" s="3" t="s">
        <v>138</v>
      </c>
      <c r="E136" s="11" t="s">
        <v>34</v>
      </c>
      <c r="F136" s="13">
        <v>5</v>
      </c>
      <c r="G136" s="14">
        <v>3.54</v>
      </c>
      <c r="H136" s="15">
        <f t="shared" si="2"/>
        <v>17.7</v>
      </c>
    </row>
    <row r="137" spans="1:8" x14ac:dyDescent="0.2">
      <c r="A137" s="11" t="s">
        <v>139</v>
      </c>
      <c r="B137" s="9" t="s">
        <v>140</v>
      </c>
      <c r="C137" s="3" t="s">
        <v>141</v>
      </c>
      <c r="E137" s="11" t="s">
        <v>34</v>
      </c>
      <c r="F137" s="13">
        <v>1</v>
      </c>
      <c r="G137" s="14">
        <v>3.54</v>
      </c>
      <c r="H137" s="15">
        <f t="shared" si="2"/>
        <v>3.54</v>
      </c>
    </row>
    <row r="138" spans="1:8" x14ac:dyDescent="0.2">
      <c r="A138" s="11" t="s">
        <v>142</v>
      </c>
      <c r="B138" s="9" t="s">
        <v>143</v>
      </c>
      <c r="C138" s="3" t="s">
        <v>144</v>
      </c>
      <c r="E138" s="11" t="s">
        <v>34</v>
      </c>
      <c r="F138" s="13">
        <v>12</v>
      </c>
      <c r="G138" s="14">
        <v>3.54</v>
      </c>
      <c r="H138" s="15">
        <f t="shared" si="2"/>
        <v>42.480000000000004</v>
      </c>
    </row>
    <row r="139" spans="1:8" x14ac:dyDescent="0.2">
      <c r="H139" s="15" t="s">
        <v>24</v>
      </c>
    </row>
    <row r="140" spans="1:8" x14ac:dyDescent="0.2">
      <c r="A140" s="11" t="s">
        <v>145</v>
      </c>
      <c r="B140" s="9" t="s">
        <v>26</v>
      </c>
      <c r="C140" s="3" t="s">
        <v>79</v>
      </c>
      <c r="H140" s="15">
        <f>H133+H134+H135+H136+H137+H138</f>
        <v>128.70000000000002</v>
      </c>
    </row>
    <row r="141" spans="1:8" x14ac:dyDescent="0.2">
      <c r="A141" s="11" t="s">
        <v>146</v>
      </c>
      <c r="B141" s="9" t="s">
        <v>1</v>
      </c>
      <c r="C141" s="3" t="s">
        <v>81</v>
      </c>
      <c r="H141" s="15">
        <f>H140/60</f>
        <v>2.1450000000000005</v>
      </c>
    </row>
    <row r="142" spans="1:8" x14ac:dyDescent="0.2">
      <c r="H142" s="15" t="s">
        <v>24</v>
      </c>
    </row>
    <row r="143" spans="1:8" x14ac:dyDescent="0.2">
      <c r="A143" s="11" t="s">
        <v>147</v>
      </c>
      <c r="B143" s="9" t="s">
        <v>26</v>
      </c>
      <c r="C143" s="3" t="s">
        <v>321</v>
      </c>
      <c r="D143" s="12">
        <v>0</v>
      </c>
      <c r="E143" s="11" t="s">
        <v>82</v>
      </c>
      <c r="H143" s="15">
        <f>H141*D143</f>
        <v>0</v>
      </c>
    </row>
    <row r="145" spans="1:8" x14ac:dyDescent="0.2">
      <c r="B145" s="9" t="s">
        <v>2</v>
      </c>
      <c r="C145" s="10" t="s">
        <v>148</v>
      </c>
    </row>
    <row r="146" spans="1:8" x14ac:dyDescent="0.2">
      <c r="B146" s="9" t="s">
        <v>4</v>
      </c>
      <c r="C146" s="3" t="s">
        <v>85</v>
      </c>
    </row>
    <row r="147" spans="1:8" x14ac:dyDescent="0.2">
      <c r="A147" s="11" t="s">
        <v>6</v>
      </c>
      <c r="B147" s="9" t="s">
        <v>7</v>
      </c>
      <c r="C147" s="3" t="s">
        <v>8</v>
      </c>
      <c r="D147" s="12" t="s">
        <v>9</v>
      </c>
      <c r="E147" s="11" t="s">
        <v>10</v>
      </c>
      <c r="F147" s="13" t="s">
        <v>11</v>
      </c>
      <c r="G147" s="14" t="s">
        <v>12</v>
      </c>
      <c r="H147" s="15" t="s">
        <v>13</v>
      </c>
    </row>
    <row r="148" spans="1:8" x14ac:dyDescent="0.2">
      <c r="A148" s="11" t="s">
        <v>149</v>
      </c>
      <c r="B148" s="9" t="s">
        <v>150</v>
      </c>
      <c r="C148" s="3" t="s">
        <v>151</v>
      </c>
      <c r="E148" s="11" t="s">
        <v>34</v>
      </c>
      <c r="F148" s="13">
        <v>2.1</v>
      </c>
      <c r="G148" s="14">
        <v>0</v>
      </c>
      <c r="H148" s="15">
        <f t="shared" ref="H148:H153" si="3">F148*G148</f>
        <v>0</v>
      </c>
    </row>
    <row r="149" spans="1:8" x14ac:dyDescent="0.2">
      <c r="A149" s="11" t="s">
        <v>152</v>
      </c>
      <c r="B149" s="9" t="s">
        <v>153</v>
      </c>
      <c r="C149" s="3" t="s">
        <v>154</v>
      </c>
      <c r="E149" s="11" t="s">
        <v>34</v>
      </c>
      <c r="F149" s="13">
        <v>14.7</v>
      </c>
      <c r="G149" s="14">
        <v>0</v>
      </c>
      <c r="H149" s="15">
        <f t="shared" si="3"/>
        <v>0</v>
      </c>
    </row>
    <row r="150" spans="1:8" x14ac:dyDescent="0.2">
      <c r="A150" s="11" t="s">
        <v>155</v>
      </c>
      <c r="B150" s="9" t="s">
        <v>156</v>
      </c>
      <c r="C150" s="3" t="s">
        <v>157</v>
      </c>
      <c r="E150" s="11" t="s">
        <v>34</v>
      </c>
      <c r="F150" s="13">
        <v>3.15</v>
      </c>
      <c r="G150" s="14">
        <v>0</v>
      </c>
      <c r="H150" s="15">
        <f t="shared" si="3"/>
        <v>0</v>
      </c>
    </row>
    <row r="151" spans="1:8" x14ac:dyDescent="0.2">
      <c r="A151" s="11" t="s">
        <v>158</v>
      </c>
      <c r="B151" s="9" t="s">
        <v>159</v>
      </c>
      <c r="C151" s="3" t="s">
        <v>160</v>
      </c>
      <c r="E151" s="11" t="s">
        <v>34</v>
      </c>
      <c r="F151" s="13">
        <v>5.25</v>
      </c>
      <c r="G151" s="14">
        <v>0</v>
      </c>
      <c r="H151" s="15">
        <f t="shared" si="3"/>
        <v>0</v>
      </c>
    </row>
    <row r="152" spans="1:8" x14ac:dyDescent="0.2">
      <c r="A152" s="11" t="s">
        <v>161</v>
      </c>
      <c r="B152" s="9" t="s">
        <v>162</v>
      </c>
      <c r="C152" s="3" t="s">
        <v>163</v>
      </c>
      <c r="E152" s="11" t="s">
        <v>34</v>
      </c>
      <c r="F152" s="13">
        <v>1.05</v>
      </c>
      <c r="G152" s="14">
        <v>0</v>
      </c>
      <c r="H152" s="15">
        <f t="shared" si="3"/>
        <v>0</v>
      </c>
    </row>
    <row r="153" spans="1:8" x14ac:dyDescent="0.2">
      <c r="A153" s="11" t="s">
        <v>164</v>
      </c>
      <c r="B153" s="9" t="s">
        <v>165</v>
      </c>
      <c r="C153" s="3" t="s">
        <v>166</v>
      </c>
      <c r="E153" s="11" t="s">
        <v>34</v>
      </c>
      <c r="F153" s="13">
        <v>12.6</v>
      </c>
      <c r="G153" s="14">
        <v>0</v>
      </c>
      <c r="H153" s="15">
        <f t="shared" si="3"/>
        <v>0</v>
      </c>
    </row>
    <row r="154" spans="1:8" x14ac:dyDescent="0.2">
      <c r="H154" s="15" t="s">
        <v>24</v>
      </c>
    </row>
    <row r="155" spans="1:8" x14ac:dyDescent="0.2">
      <c r="A155" s="11" t="s">
        <v>167</v>
      </c>
      <c r="B155" s="9" t="s">
        <v>26</v>
      </c>
      <c r="C155" s="3" t="s">
        <v>148</v>
      </c>
      <c r="H155" s="15">
        <f>H148+H149+H150+H151+H152+H153</f>
        <v>0</v>
      </c>
    </row>
    <row r="157" spans="1:8" x14ac:dyDescent="0.2">
      <c r="B157" s="9" t="s">
        <v>2</v>
      </c>
      <c r="C157" s="10" t="s">
        <v>168</v>
      </c>
    </row>
    <row r="158" spans="1:8" x14ac:dyDescent="0.2">
      <c r="B158" s="9" t="s">
        <v>4</v>
      </c>
      <c r="C158" s="3" t="s">
        <v>28</v>
      </c>
    </row>
    <row r="159" spans="1:8" x14ac:dyDescent="0.2">
      <c r="A159" s="11" t="s">
        <v>6</v>
      </c>
      <c r="B159" s="9" t="s">
        <v>7</v>
      </c>
      <c r="C159" s="3" t="s">
        <v>8</v>
      </c>
      <c r="D159" s="12" t="s">
        <v>9</v>
      </c>
      <c r="E159" s="11" t="s">
        <v>10</v>
      </c>
      <c r="F159" s="13" t="s">
        <v>11</v>
      </c>
      <c r="G159" s="14" t="s">
        <v>29</v>
      </c>
      <c r="H159" s="15" t="s">
        <v>30</v>
      </c>
    </row>
    <row r="160" spans="1:8" x14ac:dyDescent="0.2">
      <c r="A160" s="11" t="s">
        <v>169</v>
      </c>
      <c r="B160" s="9" t="s">
        <v>170</v>
      </c>
      <c r="C160" s="3" t="s">
        <v>171</v>
      </c>
      <c r="E160" s="11" t="s">
        <v>34</v>
      </c>
      <c r="F160" s="13">
        <v>10</v>
      </c>
      <c r="G160" s="14">
        <v>4.8099999999999996</v>
      </c>
      <c r="H160" s="15">
        <f t="shared" ref="H160:H172" si="4">F160*G160</f>
        <v>48.099999999999994</v>
      </c>
    </row>
    <row r="161" spans="1:8" x14ac:dyDescent="0.2">
      <c r="A161" s="11" t="s">
        <v>172</v>
      </c>
      <c r="B161" s="9" t="s">
        <v>173</v>
      </c>
      <c r="C161" s="3" t="s">
        <v>174</v>
      </c>
      <c r="E161" s="11" t="s">
        <v>41</v>
      </c>
      <c r="F161" s="13">
        <v>2</v>
      </c>
      <c r="G161" s="14">
        <v>13.92</v>
      </c>
      <c r="H161" s="15">
        <f t="shared" si="4"/>
        <v>27.84</v>
      </c>
    </row>
    <row r="162" spans="1:8" x14ac:dyDescent="0.2">
      <c r="A162" s="11" t="s">
        <v>175</v>
      </c>
      <c r="B162" s="9" t="s">
        <v>176</v>
      </c>
      <c r="C162" s="3" t="s">
        <v>177</v>
      </c>
      <c r="E162" s="11" t="s">
        <v>34</v>
      </c>
      <c r="F162" s="13">
        <v>28</v>
      </c>
      <c r="G162" s="14">
        <v>4.55</v>
      </c>
      <c r="H162" s="15">
        <f t="shared" si="4"/>
        <v>127.39999999999999</v>
      </c>
    </row>
    <row r="163" spans="1:8" x14ac:dyDescent="0.2">
      <c r="A163" s="11" t="s">
        <v>178</v>
      </c>
      <c r="B163" s="9" t="s">
        <v>179</v>
      </c>
      <c r="C163" s="3" t="s">
        <v>180</v>
      </c>
      <c r="E163" s="11" t="s">
        <v>34</v>
      </c>
      <c r="F163" s="13">
        <v>4</v>
      </c>
      <c r="G163" s="14">
        <v>29.83</v>
      </c>
      <c r="H163" s="15">
        <f t="shared" si="4"/>
        <v>119.32</v>
      </c>
    </row>
    <row r="164" spans="1:8" x14ac:dyDescent="0.2">
      <c r="A164" s="11" t="s">
        <v>181</v>
      </c>
      <c r="B164" s="9" t="s">
        <v>182</v>
      </c>
      <c r="C164" s="3" t="s">
        <v>183</v>
      </c>
      <c r="E164" s="11" t="s">
        <v>34</v>
      </c>
      <c r="F164" s="13">
        <v>32</v>
      </c>
      <c r="G164" s="14">
        <v>29.83</v>
      </c>
      <c r="H164" s="15">
        <f t="shared" si="4"/>
        <v>954.56</v>
      </c>
    </row>
    <row r="165" spans="1:8" x14ac:dyDescent="0.2">
      <c r="A165" s="11" t="s">
        <v>184</v>
      </c>
      <c r="B165" s="9" t="s">
        <v>185</v>
      </c>
      <c r="C165" s="3" t="s">
        <v>186</v>
      </c>
      <c r="E165" s="11" t="s">
        <v>41</v>
      </c>
      <c r="F165" s="13">
        <v>2</v>
      </c>
      <c r="G165" s="14">
        <v>15.09</v>
      </c>
      <c r="H165" s="15">
        <f t="shared" si="4"/>
        <v>30.18</v>
      </c>
    </row>
    <row r="166" spans="1:8" x14ac:dyDescent="0.2">
      <c r="A166" s="11" t="s">
        <v>187</v>
      </c>
      <c r="B166" s="9" t="s">
        <v>188</v>
      </c>
      <c r="C166" s="3" t="s">
        <v>189</v>
      </c>
      <c r="E166" s="11" t="s">
        <v>41</v>
      </c>
      <c r="F166" s="13">
        <v>4</v>
      </c>
      <c r="G166" s="14">
        <v>15.09</v>
      </c>
      <c r="H166" s="15">
        <f t="shared" si="4"/>
        <v>60.36</v>
      </c>
    </row>
    <row r="167" spans="1:8" x14ac:dyDescent="0.2">
      <c r="A167" s="11" t="s">
        <v>190</v>
      </c>
      <c r="B167" s="9" t="s">
        <v>191</v>
      </c>
      <c r="C167" s="3" t="s">
        <v>192</v>
      </c>
      <c r="E167" s="11" t="s">
        <v>41</v>
      </c>
      <c r="F167" s="13">
        <v>2</v>
      </c>
      <c r="G167" s="14">
        <v>21.13</v>
      </c>
      <c r="H167" s="15">
        <f t="shared" si="4"/>
        <v>42.26</v>
      </c>
    </row>
    <row r="168" spans="1:8" x14ac:dyDescent="0.2">
      <c r="A168" s="11" t="s">
        <v>193</v>
      </c>
      <c r="B168" s="9" t="s">
        <v>194</v>
      </c>
      <c r="C168" s="3" t="s">
        <v>195</v>
      </c>
      <c r="E168" s="11" t="s">
        <v>41</v>
      </c>
      <c r="F168" s="13">
        <v>6</v>
      </c>
      <c r="G168" s="14">
        <v>21.13</v>
      </c>
      <c r="H168" s="15">
        <f t="shared" si="4"/>
        <v>126.78</v>
      </c>
    </row>
    <row r="169" spans="1:8" x14ac:dyDescent="0.2">
      <c r="A169" s="11" t="s">
        <v>196</v>
      </c>
      <c r="B169" s="9" t="s">
        <v>197</v>
      </c>
      <c r="C169" s="3" t="s">
        <v>198</v>
      </c>
      <c r="E169" s="11" t="s">
        <v>41</v>
      </c>
      <c r="F169" s="13">
        <v>2</v>
      </c>
      <c r="G169" s="14">
        <v>21.13</v>
      </c>
      <c r="H169" s="15">
        <f t="shared" si="4"/>
        <v>42.26</v>
      </c>
    </row>
    <row r="170" spans="1:8" x14ac:dyDescent="0.2">
      <c r="A170" s="11" t="s">
        <v>199</v>
      </c>
      <c r="B170" s="9" t="s">
        <v>200</v>
      </c>
      <c r="C170" s="3" t="s">
        <v>201</v>
      </c>
      <c r="E170" s="11" t="s">
        <v>41</v>
      </c>
      <c r="F170" s="13">
        <v>2</v>
      </c>
      <c r="G170" s="14">
        <v>21.13</v>
      </c>
      <c r="H170" s="15">
        <f t="shared" si="4"/>
        <v>42.26</v>
      </c>
    </row>
    <row r="171" spans="1:8" x14ac:dyDescent="0.2">
      <c r="A171" s="11" t="s">
        <v>202</v>
      </c>
      <c r="B171" s="9" t="s">
        <v>203</v>
      </c>
      <c r="C171" s="3" t="s">
        <v>204</v>
      </c>
      <c r="E171" s="11" t="s">
        <v>41</v>
      </c>
      <c r="F171" s="13">
        <v>2</v>
      </c>
      <c r="G171" s="14">
        <v>87.28</v>
      </c>
      <c r="H171" s="15">
        <f t="shared" si="4"/>
        <v>174.56</v>
      </c>
    </row>
    <row r="172" spans="1:8" x14ac:dyDescent="0.2">
      <c r="A172" s="11" t="s">
        <v>205</v>
      </c>
      <c r="B172" s="9" t="s">
        <v>206</v>
      </c>
      <c r="C172" s="3" t="s">
        <v>207</v>
      </c>
      <c r="E172" s="11" t="s">
        <v>41</v>
      </c>
      <c r="F172" s="13">
        <v>2</v>
      </c>
      <c r="G172" s="14">
        <v>10.79</v>
      </c>
      <c r="H172" s="15">
        <f t="shared" si="4"/>
        <v>21.58</v>
      </c>
    </row>
    <row r="173" spans="1:8" x14ac:dyDescent="0.2">
      <c r="H173" s="15" t="s">
        <v>24</v>
      </c>
    </row>
    <row r="174" spans="1:8" x14ac:dyDescent="0.2">
      <c r="A174" s="11" t="s">
        <v>208</v>
      </c>
      <c r="B174" s="9" t="s">
        <v>26</v>
      </c>
      <c r="C174" s="3" t="s">
        <v>79</v>
      </c>
      <c r="H174" s="15">
        <f>H160+H161+H162+H163+H164+H165+H166+H167+H168+H169+H170+H171+H172</f>
        <v>1817.4599999999996</v>
      </c>
    </row>
    <row r="175" spans="1:8" x14ac:dyDescent="0.2">
      <c r="A175" s="11" t="s">
        <v>209</v>
      </c>
      <c r="B175" s="9" t="s">
        <v>1</v>
      </c>
      <c r="C175" s="3" t="s">
        <v>81</v>
      </c>
      <c r="H175" s="15">
        <f>H174/60</f>
        <v>30.290999999999993</v>
      </c>
    </row>
    <row r="176" spans="1:8" x14ac:dyDescent="0.2">
      <c r="H176" s="15" t="s">
        <v>24</v>
      </c>
    </row>
    <row r="177" spans="1:8" x14ac:dyDescent="0.2">
      <c r="A177" s="11" t="s">
        <v>210</v>
      </c>
      <c r="B177" s="9" t="s">
        <v>26</v>
      </c>
      <c r="C177" s="3" t="s">
        <v>168</v>
      </c>
      <c r="D177" s="12">
        <v>0</v>
      </c>
      <c r="E177" s="11" t="s">
        <v>82</v>
      </c>
      <c r="H177" s="15">
        <f>H175*D177</f>
        <v>0</v>
      </c>
    </row>
    <row r="179" spans="1:8" x14ac:dyDescent="0.2">
      <c r="B179" s="9" t="s">
        <v>2</v>
      </c>
      <c r="C179" s="10" t="s">
        <v>211</v>
      </c>
    </row>
    <row r="180" spans="1:8" x14ac:dyDescent="0.2">
      <c r="B180" s="9" t="s">
        <v>4</v>
      </c>
      <c r="C180" s="3" t="s">
        <v>85</v>
      </c>
    </row>
    <row r="181" spans="1:8" x14ac:dyDescent="0.2">
      <c r="A181" s="11" t="s">
        <v>6</v>
      </c>
      <c r="B181" s="9" t="s">
        <v>7</v>
      </c>
      <c r="C181" s="3" t="s">
        <v>8</v>
      </c>
      <c r="D181" s="12" t="s">
        <v>9</v>
      </c>
      <c r="E181" s="11" t="s">
        <v>10</v>
      </c>
      <c r="F181" s="13" t="s">
        <v>11</v>
      </c>
      <c r="G181" s="14" t="s">
        <v>12</v>
      </c>
      <c r="H181" s="15" t="s">
        <v>13</v>
      </c>
    </row>
    <row r="182" spans="1:8" x14ac:dyDescent="0.2">
      <c r="A182" s="11" t="s">
        <v>212</v>
      </c>
      <c r="B182" s="9" t="s">
        <v>213</v>
      </c>
      <c r="C182" s="3" t="s">
        <v>214</v>
      </c>
      <c r="E182" s="11" t="s">
        <v>125</v>
      </c>
      <c r="F182" s="13">
        <v>1.85</v>
      </c>
      <c r="G182" s="14">
        <v>0</v>
      </c>
      <c r="H182" s="15">
        <f t="shared" ref="H182:H195" si="5">F182*G182</f>
        <v>0</v>
      </c>
    </row>
    <row r="183" spans="1:8" x14ac:dyDescent="0.2">
      <c r="A183" s="11" t="s">
        <v>215</v>
      </c>
      <c r="B183" s="9" t="s">
        <v>216</v>
      </c>
      <c r="C183" s="3" t="s">
        <v>217</v>
      </c>
      <c r="E183" s="11" t="s">
        <v>34</v>
      </c>
      <c r="F183" s="13">
        <v>32</v>
      </c>
      <c r="G183" s="14">
        <v>0</v>
      </c>
      <c r="H183" s="15">
        <f t="shared" si="5"/>
        <v>0</v>
      </c>
    </row>
    <row r="184" spans="1:8" x14ac:dyDescent="0.2">
      <c r="A184" s="11" t="s">
        <v>218</v>
      </c>
      <c r="B184" s="9" t="s">
        <v>219</v>
      </c>
      <c r="C184" s="3" t="s">
        <v>220</v>
      </c>
      <c r="E184" s="11" t="s">
        <v>34</v>
      </c>
      <c r="F184" s="13">
        <v>10.5</v>
      </c>
      <c r="G184" s="14">
        <v>0</v>
      </c>
      <c r="H184" s="15">
        <f t="shared" si="5"/>
        <v>0</v>
      </c>
    </row>
    <row r="185" spans="1:8" x14ac:dyDescent="0.2">
      <c r="A185" s="11" t="s">
        <v>221</v>
      </c>
      <c r="B185" s="9" t="s">
        <v>222</v>
      </c>
      <c r="C185" s="3" t="s">
        <v>223</v>
      </c>
      <c r="E185" s="11" t="s">
        <v>41</v>
      </c>
      <c r="F185" s="13">
        <v>2</v>
      </c>
      <c r="G185" s="14">
        <v>0</v>
      </c>
      <c r="H185" s="15">
        <f t="shared" si="5"/>
        <v>0</v>
      </c>
    </row>
    <row r="186" spans="1:8" x14ac:dyDescent="0.2">
      <c r="A186" s="11" t="s">
        <v>224</v>
      </c>
      <c r="B186" s="9" t="s">
        <v>225</v>
      </c>
      <c r="C186" s="3" t="s">
        <v>226</v>
      </c>
      <c r="E186" s="11" t="s">
        <v>41</v>
      </c>
      <c r="F186" s="13">
        <v>2</v>
      </c>
      <c r="G186" s="14">
        <v>0</v>
      </c>
      <c r="H186" s="15">
        <f t="shared" si="5"/>
        <v>0</v>
      </c>
    </row>
    <row r="187" spans="1:8" x14ac:dyDescent="0.2">
      <c r="A187" s="11" t="s">
        <v>227</v>
      </c>
      <c r="B187" s="9" t="s">
        <v>228</v>
      </c>
      <c r="C187" s="3" t="s">
        <v>229</v>
      </c>
      <c r="E187" s="11" t="s">
        <v>125</v>
      </c>
      <c r="F187" s="13">
        <v>29.4</v>
      </c>
      <c r="G187" s="14">
        <v>0</v>
      </c>
      <c r="H187" s="15">
        <f t="shared" si="5"/>
        <v>0</v>
      </c>
    </row>
    <row r="188" spans="1:8" x14ac:dyDescent="0.2">
      <c r="A188" s="11" t="s">
        <v>230</v>
      </c>
      <c r="B188" s="9" t="s">
        <v>231</v>
      </c>
      <c r="C188" s="3" t="s">
        <v>232</v>
      </c>
      <c r="E188" s="11" t="s">
        <v>41</v>
      </c>
      <c r="F188" s="13">
        <v>12</v>
      </c>
      <c r="G188" s="14">
        <v>0</v>
      </c>
      <c r="H188" s="15">
        <f t="shared" si="5"/>
        <v>0</v>
      </c>
    </row>
    <row r="189" spans="1:8" x14ac:dyDescent="0.2">
      <c r="A189" s="11" t="s">
        <v>233</v>
      </c>
      <c r="B189" s="9" t="s">
        <v>234</v>
      </c>
      <c r="C189" s="3" t="s">
        <v>235</v>
      </c>
      <c r="E189" s="11" t="s">
        <v>41</v>
      </c>
      <c r="F189" s="13">
        <v>2</v>
      </c>
      <c r="G189" s="14">
        <v>0</v>
      </c>
      <c r="H189" s="15">
        <f t="shared" si="5"/>
        <v>0</v>
      </c>
    </row>
    <row r="190" spans="1:8" x14ac:dyDescent="0.2">
      <c r="A190" s="11" t="s">
        <v>236</v>
      </c>
      <c r="B190" s="9" t="s">
        <v>237</v>
      </c>
      <c r="C190" s="3" t="s">
        <v>238</v>
      </c>
      <c r="E190" s="11" t="s">
        <v>41</v>
      </c>
      <c r="F190" s="13">
        <v>2</v>
      </c>
      <c r="G190" s="14">
        <v>0</v>
      </c>
      <c r="H190" s="15">
        <f t="shared" si="5"/>
        <v>0</v>
      </c>
    </row>
    <row r="191" spans="1:8" x14ac:dyDescent="0.2">
      <c r="A191" s="11" t="s">
        <v>239</v>
      </c>
      <c r="B191" s="9" t="s">
        <v>240</v>
      </c>
      <c r="C191" s="3" t="s">
        <v>241</v>
      </c>
      <c r="E191" s="11" t="s">
        <v>41</v>
      </c>
      <c r="F191" s="13">
        <v>2</v>
      </c>
      <c r="G191" s="14">
        <v>0</v>
      </c>
      <c r="H191" s="15">
        <f t="shared" si="5"/>
        <v>0</v>
      </c>
    </row>
    <row r="192" spans="1:8" x14ac:dyDescent="0.2">
      <c r="A192" s="11" t="s">
        <v>242</v>
      </c>
      <c r="B192" s="9" t="s">
        <v>243</v>
      </c>
      <c r="C192" s="3" t="s">
        <v>244</v>
      </c>
      <c r="E192" s="11" t="s">
        <v>41</v>
      </c>
      <c r="F192" s="13">
        <v>2</v>
      </c>
      <c r="G192" s="14">
        <v>0</v>
      </c>
      <c r="H192" s="15">
        <f t="shared" si="5"/>
        <v>0</v>
      </c>
    </row>
    <row r="193" spans="1:8" x14ac:dyDescent="0.2">
      <c r="A193" s="11" t="s">
        <v>245</v>
      </c>
      <c r="B193" s="9" t="s">
        <v>246</v>
      </c>
      <c r="C193" s="3" t="s">
        <v>247</v>
      </c>
      <c r="E193" s="11" t="s">
        <v>41</v>
      </c>
      <c r="F193" s="13">
        <v>6</v>
      </c>
      <c r="G193" s="14">
        <v>0</v>
      </c>
      <c r="H193" s="15">
        <f t="shared" si="5"/>
        <v>0</v>
      </c>
    </row>
    <row r="194" spans="1:8" x14ac:dyDescent="0.2">
      <c r="A194" s="11" t="s">
        <v>248</v>
      </c>
      <c r="B194" s="9" t="s">
        <v>249</v>
      </c>
      <c r="C194" s="3" t="s">
        <v>250</v>
      </c>
      <c r="E194" s="11" t="s">
        <v>41</v>
      </c>
      <c r="F194" s="13">
        <v>4</v>
      </c>
      <c r="G194" s="14">
        <v>0</v>
      </c>
      <c r="H194" s="15">
        <f t="shared" si="5"/>
        <v>0</v>
      </c>
    </row>
    <row r="195" spans="1:8" x14ac:dyDescent="0.2">
      <c r="A195" s="11" t="s">
        <v>251</v>
      </c>
      <c r="B195" s="9" t="s">
        <v>252</v>
      </c>
      <c r="C195" s="3" t="s">
        <v>253</v>
      </c>
      <c r="E195" s="11" t="s">
        <v>41</v>
      </c>
      <c r="F195" s="13">
        <v>2</v>
      </c>
      <c r="G195" s="14">
        <v>0</v>
      </c>
      <c r="H195" s="15">
        <f t="shared" si="5"/>
        <v>0</v>
      </c>
    </row>
    <row r="196" spans="1:8" x14ac:dyDescent="0.2">
      <c r="H196" s="15" t="s">
        <v>24</v>
      </c>
    </row>
    <row r="197" spans="1:8" x14ac:dyDescent="0.2">
      <c r="A197" s="11" t="s">
        <v>254</v>
      </c>
      <c r="B197" s="9" t="s">
        <v>26</v>
      </c>
      <c r="C197" s="3" t="s">
        <v>211</v>
      </c>
      <c r="H197" s="15">
        <f>H182+H183+H184+H185+H186+H187+H188+H189+H190+H191+H192+H193+H194+H195</f>
        <v>0</v>
      </c>
    </row>
    <row r="199" spans="1:8" x14ac:dyDescent="0.2">
      <c r="B199" s="9" t="s">
        <v>2</v>
      </c>
      <c r="C199" s="10" t="s">
        <v>255</v>
      </c>
    </row>
    <row r="200" spans="1:8" x14ac:dyDescent="0.2">
      <c r="B200" s="9" t="s">
        <v>4</v>
      </c>
      <c r="C200" s="3" t="s">
        <v>256</v>
      </c>
    </row>
    <row r="201" spans="1:8" x14ac:dyDescent="0.2">
      <c r="A201" s="11" t="s">
        <v>6</v>
      </c>
      <c r="B201" s="9" t="s">
        <v>7</v>
      </c>
      <c r="C201" s="3" t="s">
        <v>8</v>
      </c>
      <c r="D201" s="12" t="s">
        <v>9</v>
      </c>
      <c r="E201" s="11" t="s">
        <v>10</v>
      </c>
      <c r="F201" s="13" t="s">
        <v>11</v>
      </c>
      <c r="G201" s="14" t="s">
        <v>12</v>
      </c>
      <c r="H201" s="15" t="s">
        <v>13</v>
      </c>
    </row>
    <row r="202" spans="1:8" x14ac:dyDescent="0.2">
      <c r="A202" s="11" t="s">
        <v>257</v>
      </c>
      <c r="B202" s="9" t="s">
        <v>258</v>
      </c>
      <c r="C202" s="3" t="s">
        <v>259</v>
      </c>
      <c r="E202" s="11" t="s">
        <v>34</v>
      </c>
      <c r="F202" s="13">
        <v>33</v>
      </c>
      <c r="G202" s="14">
        <v>0</v>
      </c>
      <c r="H202" s="15">
        <f>F202*G202</f>
        <v>0</v>
      </c>
    </row>
    <row r="203" spans="1:8" x14ac:dyDescent="0.2">
      <c r="A203" s="11" t="s">
        <v>260</v>
      </c>
      <c r="B203" s="9" t="s">
        <v>261</v>
      </c>
      <c r="C203" s="3" t="s">
        <v>262</v>
      </c>
      <c r="E203" s="11" t="s">
        <v>263</v>
      </c>
      <c r="F203" s="13">
        <v>7.35</v>
      </c>
      <c r="G203" s="14">
        <v>0</v>
      </c>
      <c r="H203" s="15">
        <f>F203*G203</f>
        <v>0</v>
      </c>
    </row>
    <row r="204" spans="1:8" x14ac:dyDescent="0.2">
      <c r="A204" s="11" t="s">
        <v>264</v>
      </c>
      <c r="B204" s="9" t="s">
        <v>265</v>
      </c>
      <c r="C204" s="3" t="s">
        <v>266</v>
      </c>
      <c r="E204" s="11" t="s">
        <v>34</v>
      </c>
      <c r="F204" s="13">
        <v>33</v>
      </c>
      <c r="G204" s="14">
        <v>0</v>
      </c>
      <c r="H204" s="15">
        <f>F204*G204</f>
        <v>0</v>
      </c>
    </row>
    <row r="205" spans="1:8" x14ac:dyDescent="0.2">
      <c r="A205" s="11" t="s">
        <v>267</v>
      </c>
      <c r="B205" s="9" t="s">
        <v>268</v>
      </c>
      <c r="C205" s="3" t="s">
        <v>269</v>
      </c>
      <c r="E205" s="11" t="s">
        <v>34</v>
      </c>
      <c r="F205" s="13">
        <v>33</v>
      </c>
      <c r="G205" s="14">
        <v>0</v>
      </c>
      <c r="H205" s="15">
        <f>F205*G205</f>
        <v>0</v>
      </c>
    </row>
    <row r="206" spans="1:8" x14ac:dyDescent="0.2">
      <c r="A206" s="11" t="s">
        <v>270</v>
      </c>
      <c r="B206" s="9" t="s">
        <v>271</v>
      </c>
      <c r="C206" s="3" t="s">
        <v>272</v>
      </c>
      <c r="E206" s="11" t="s">
        <v>273</v>
      </c>
      <c r="F206" s="13">
        <v>11.55</v>
      </c>
      <c r="G206" s="14">
        <v>0</v>
      </c>
      <c r="H206" s="15">
        <f>F206*G206</f>
        <v>0</v>
      </c>
    </row>
    <row r="207" spans="1:8" x14ac:dyDescent="0.2">
      <c r="H207" s="15" t="s">
        <v>24</v>
      </c>
    </row>
    <row r="208" spans="1:8" x14ac:dyDescent="0.2">
      <c r="A208" s="11" t="s">
        <v>274</v>
      </c>
      <c r="B208" s="9" t="s">
        <v>26</v>
      </c>
      <c r="C208" s="3" t="s">
        <v>255</v>
      </c>
      <c r="H208" s="15">
        <f>H202+H203+H204+H205+H206</f>
        <v>0</v>
      </c>
    </row>
    <row r="210" spans="1:8" x14ac:dyDescent="0.2">
      <c r="B210" s="9" t="s">
        <v>2</v>
      </c>
      <c r="C210" s="10" t="s">
        <v>275</v>
      </c>
    </row>
    <row r="211" spans="1:8" x14ac:dyDescent="0.2">
      <c r="B211" s="9" t="s">
        <v>4</v>
      </c>
      <c r="C211" s="3" t="s">
        <v>276</v>
      </c>
    </row>
    <row r="212" spans="1:8" x14ac:dyDescent="0.2">
      <c r="A212" s="11" t="s">
        <v>6</v>
      </c>
      <c r="B212" s="9" t="s">
        <v>7</v>
      </c>
      <c r="C212" s="3" t="s">
        <v>8</v>
      </c>
      <c r="D212" s="12" t="s">
        <v>9</v>
      </c>
      <c r="E212" s="11" t="s">
        <v>10</v>
      </c>
      <c r="F212" s="13" t="s">
        <v>11</v>
      </c>
      <c r="G212" s="14" t="s">
        <v>12</v>
      </c>
      <c r="H212" s="15" t="s">
        <v>13</v>
      </c>
    </row>
    <row r="213" spans="1:8" x14ac:dyDescent="0.2">
      <c r="A213" s="11" t="s">
        <v>277</v>
      </c>
      <c r="B213" s="9" t="s">
        <v>278</v>
      </c>
      <c r="C213" s="3" t="s">
        <v>279</v>
      </c>
      <c r="E213" s="11" t="s">
        <v>17</v>
      </c>
      <c r="F213" s="13">
        <v>2</v>
      </c>
      <c r="G213" s="14">
        <v>0</v>
      </c>
      <c r="H213" s="15">
        <f t="shared" ref="H213:H219" si="6">F213*G213</f>
        <v>0</v>
      </c>
    </row>
    <row r="214" spans="1:8" x14ac:dyDescent="0.2">
      <c r="A214" s="11" t="s">
        <v>280</v>
      </c>
      <c r="B214" s="9" t="s">
        <v>281</v>
      </c>
      <c r="C214" s="3" t="s">
        <v>282</v>
      </c>
      <c r="E214" s="11" t="s">
        <v>17</v>
      </c>
      <c r="F214" s="13">
        <v>2</v>
      </c>
      <c r="G214" s="14">
        <v>0</v>
      </c>
      <c r="H214" s="15">
        <f t="shared" si="6"/>
        <v>0</v>
      </c>
    </row>
    <row r="215" spans="1:8" x14ac:dyDescent="0.2">
      <c r="A215" s="11" t="s">
        <v>283</v>
      </c>
      <c r="B215" s="9" t="s">
        <v>284</v>
      </c>
      <c r="C215" s="3" t="s">
        <v>285</v>
      </c>
      <c r="E215" s="11" t="s">
        <v>17</v>
      </c>
      <c r="F215" s="13">
        <v>2</v>
      </c>
      <c r="G215" s="14">
        <v>0</v>
      </c>
      <c r="H215" s="15">
        <f t="shared" si="6"/>
        <v>0</v>
      </c>
    </row>
    <row r="216" spans="1:8" x14ac:dyDescent="0.2">
      <c r="A216" s="11" t="s">
        <v>286</v>
      </c>
      <c r="B216" s="9" t="s">
        <v>287</v>
      </c>
      <c r="C216" s="3" t="s">
        <v>288</v>
      </c>
      <c r="E216" s="11" t="s">
        <v>17</v>
      </c>
      <c r="F216" s="13">
        <v>36</v>
      </c>
      <c r="G216" s="14">
        <v>0</v>
      </c>
      <c r="H216" s="15">
        <f t="shared" si="6"/>
        <v>0</v>
      </c>
    </row>
    <row r="217" spans="1:8" x14ac:dyDescent="0.2">
      <c r="A217" s="11" t="s">
        <v>289</v>
      </c>
      <c r="B217" s="9" t="s">
        <v>290</v>
      </c>
      <c r="C217" s="3" t="s">
        <v>291</v>
      </c>
      <c r="E217" s="11" t="s">
        <v>17</v>
      </c>
      <c r="F217" s="13">
        <v>4</v>
      </c>
      <c r="G217" s="14">
        <v>0</v>
      </c>
      <c r="H217" s="15">
        <f t="shared" si="6"/>
        <v>0</v>
      </c>
    </row>
    <row r="218" spans="1:8" x14ac:dyDescent="0.2">
      <c r="A218" s="11" t="s">
        <v>292</v>
      </c>
      <c r="B218" s="9" t="s">
        <v>293</v>
      </c>
      <c r="C218" s="3" t="s">
        <v>294</v>
      </c>
      <c r="E218" s="11" t="s">
        <v>17</v>
      </c>
      <c r="F218" s="13">
        <v>22</v>
      </c>
      <c r="G218" s="14">
        <v>0</v>
      </c>
      <c r="H218" s="15">
        <f t="shared" si="6"/>
        <v>0</v>
      </c>
    </row>
    <row r="219" spans="1:8" x14ac:dyDescent="0.2">
      <c r="A219" s="11" t="s">
        <v>295</v>
      </c>
      <c r="B219" s="9" t="s">
        <v>296</v>
      </c>
      <c r="C219" s="3" t="s">
        <v>297</v>
      </c>
      <c r="E219" s="11" t="s">
        <v>17</v>
      </c>
      <c r="F219" s="13">
        <v>14</v>
      </c>
      <c r="G219" s="14">
        <v>0</v>
      </c>
      <c r="H219" s="15">
        <f t="shared" si="6"/>
        <v>0</v>
      </c>
    </row>
    <row r="220" spans="1:8" x14ac:dyDescent="0.2">
      <c r="H220" s="15" t="s">
        <v>24</v>
      </c>
    </row>
    <row r="221" spans="1:8" x14ac:dyDescent="0.2">
      <c r="A221" s="11" t="s">
        <v>298</v>
      </c>
      <c r="B221" s="9" t="s">
        <v>26</v>
      </c>
      <c r="C221" s="3" t="s">
        <v>275</v>
      </c>
      <c r="H221" s="15">
        <f>H213+H214+H215+H216+H217+H218+H219</f>
        <v>0</v>
      </c>
    </row>
    <row r="223" spans="1:8" x14ac:dyDescent="0.2">
      <c r="B223" s="9" t="s">
        <v>2</v>
      </c>
      <c r="C223" s="10" t="s">
        <v>299</v>
      </c>
    </row>
    <row r="224" spans="1:8" x14ac:dyDescent="0.2">
      <c r="B224" s="9" t="s">
        <v>4</v>
      </c>
      <c r="C224" s="3" t="s">
        <v>85</v>
      </c>
    </row>
    <row r="225" spans="1:8" x14ac:dyDescent="0.2">
      <c r="A225" s="11" t="s">
        <v>6</v>
      </c>
      <c r="B225" s="9" t="s">
        <v>7</v>
      </c>
      <c r="C225" s="3" t="s">
        <v>8</v>
      </c>
      <c r="D225" s="12" t="s">
        <v>9</v>
      </c>
      <c r="E225" s="11" t="s">
        <v>10</v>
      </c>
      <c r="F225" s="13" t="s">
        <v>11</v>
      </c>
      <c r="G225" s="14" t="s">
        <v>12</v>
      </c>
      <c r="H225" s="15" t="s">
        <v>13</v>
      </c>
    </row>
    <row r="226" spans="1:8" x14ac:dyDescent="0.2">
      <c r="A226" s="11" t="s">
        <v>300</v>
      </c>
      <c r="B226" s="9" t="s">
        <v>301</v>
      </c>
      <c r="C226" s="3" t="s">
        <v>302</v>
      </c>
      <c r="E226" s="11" t="s">
        <v>41</v>
      </c>
      <c r="F226" s="13">
        <v>1</v>
      </c>
      <c r="G226" s="14">
        <v>0</v>
      </c>
      <c r="H226" s="15">
        <f>F226*G226</f>
        <v>0</v>
      </c>
    </row>
    <row r="227" spans="1:8" x14ac:dyDescent="0.2">
      <c r="H227" s="15" t="s">
        <v>24</v>
      </c>
    </row>
    <row r="228" spans="1:8" x14ac:dyDescent="0.2">
      <c r="A228" s="11" t="s">
        <v>303</v>
      </c>
      <c r="B228" s="9" t="s">
        <v>26</v>
      </c>
      <c r="C228" s="3" t="s">
        <v>299</v>
      </c>
      <c r="H228" s="15">
        <f>H226</f>
        <v>0</v>
      </c>
    </row>
  </sheetData>
  <pageMargins left="0.39370078740157483" right="0" top="0.78740157480314965" bottom="0.78740157480314965" header="0.51181102362204722" footer="0.51181102362204722"/>
  <pageSetup paperSize="9" firstPageNumber="0" fitToHeight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8749999999999998" right="0.78749999999999998" top="0.78749999999999998" bottom="0.78749999999999998" header="0.49236111111111114" footer="0.49236111111111114"/>
  <pageSetup paperSize="9" firstPageNumber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8749999999999998" right="0.78749999999999998" top="0.78749999999999998" bottom="0.78749999999999998" header="0.49236111111111114" footer="0.49236111111111114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Webmaster</cp:lastModifiedBy>
  <cp:revision>1</cp:revision>
  <cp:lastPrinted>2002-01-07T15:29:00Z</cp:lastPrinted>
  <dcterms:created xsi:type="dcterms:W3CDTF">2004-10-26T09:48:39Z</dcterms:created>
  <dcterms:modified xsi:type="dcterms:W3CDTF">2015-06-15T06:16:05Z</dcterms:modified>
</cp:coreProperties>
</file>